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T:\51000\51007-NANTES ISITEM\07-PIECES ECRITES\1-AVP\"/>
    </mc:Choice>
  </mc:AlternateContent>
  <xr:revisionPtr revIDLastSave="0" documentId="13_ncr:1_{769FF7EF-C33B-4F83-96A8-3D2A807A8C6C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Batiments" sheetId="15" r:id="rId1"/>
    <sheet name="Equipements" sheetId="16" r:id="rId2"/>
    <sheet name="Automates" sheetId="5" r:id="rId3"/>
    <sheet name="Dictionnaire" sheetId="8" r:id="rId4"/>
    <sheet name="Classe" sheetId="9" r:id="rId5"/>
  </sheets>
  <definedNames>
    <definedName name="_xlnm._FilterDatabase" localSheetId="2" hidden="1">Automates!$A$1:$P$7</definedName>
    <definedName name="_xlnm._FilterDatabase" localSheetId="0" hidden="1">Batiments!$A$1:$S$3</definedName>
    <definedName name="_xlnm._FilterDatabase" localSheetId="1" hidden="1">Equipements!$A$1:$AN$54</definedName>
    <definedName name="BAT_Base" localSheetId="0">Batiments!$A$1:$K$3</definedName>
    <definedName name="BAT_Base" localSheetId="1">#REF!</definedName>
    <definedName name="BAT_Base">#REF!</definedName>
    <definedName name="EQU_Base" localSheetId="1">Equipements!$A$1:$AD$3</definedName>
    <definedName name="EQU_Base">#REF!</definedName>
    <definedName name="UA_Base" localSheetId="0">#REF!</definedName>
    <definedName name="UA_Base" localSheetId="1">#REF!</definedName>
    <definedName name="UA_Base">Automates!$A$1:$P$7</definedName>
    <definedName name="ZONE_Base" localSheetId="1">#REF!</definedName>
    <definedName name="ZONE_Base">#REF!</definedName>
    <definedName name="_xlnm.Print_Area" localSheetId="1">Equipements!#REF!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5" l="1"/>
  <c r="J7" i="5" s="1"/>
  <c r="D6" i="5"/>
  <c r="J6" i="5" s="1"/>
  <c r="D5" i="5"/>
  <c r="J5" i="5" s="1"/>
  <c r="D4" i="5"/>
  <c r="J4" i="5" s="1"/>
  <c r="D3" i="5"/>
  <c r="J3" i="5" s="1"/>
  <c r="D2" i="5"/>
  <c r="L54" i="16"/>
  <c r="X52" i="16"/>
  <c r="N52" i="16"/>
  <c r="M52" i="16"/>
  <c r="O52" i="16" s="1"/>
  <c r="K52" i="16"/>
  <c r="I52" i="16"/>
  <c r="D52" i="16"/>
  <c r="N53" i="16" l="1"/>
  <c r="K53" i="16"/>
  <c r="N51" i="16"/>
  <c r="K51" i="16"/>
  <c r="N50" i="16"/>
  <c r="K50" i="16"/>
  <c r="N49" i="16"/>
  <c r="K49" i="16"/>
  <c r="N48" i="16"/>
  <c r="K48" i="16"/>
  <c r="N47" i="16"/>
  <c r="K47" i="16"/>
  <c r="N46" i="16"/>
  <c r="K46" i="16"/>
  <c r="N45" i="16"/>
  <c r="K45" i="16"/>
  <c r="N44" i="16"/>
  <c r="K44" i="16"/>
  <c r="N43" i="16"/>
  <c r="K43" i="16"/>
  <c r="N42" i="16"/>
  <c r="K42" i="16"/>
  <c r="N41" i="16"/>
  <c r="K41" i="16"/>
  <c r="N40" i="16"/>
  <c r="K40" i="16"/>
  <c r="N39" i="16"/>
  <c r="K39" i="16"/>
  <c r="N38" i="16"/>
  <c r="K38" i="16"/>
  <c r="N37" i="16"/>
  <c r="K37" i="16"/>
  <c r="N36" i="16"/>
  <c r="K36" i="16"/>
  <c r="N35" i="16"/>
  <c r="K35" i="16"/>
  <c r="N34" i="16"/>
  <c r="K34" i="16"/>
  <c r="N33" i="16"/>
  <c r="K33" i="16"/>
  <c r="N32" i="16"/>
  <c r="K32" i="16"/>
  <c r="N31" i="16"/>
  <c r="K31" i="16"/>
  <c r="N30" i="16"/>
  <c r="K30" i="16"/>
  <c r="N29" i="16"/>
  <c r="K29" i="16"/>
  <c r="N28" i="16"/>
  <c r="K28" i="16"/>
  <c r="N27" i="16"/>
  <c r="K27" i="16"/>
  <c r="N26" i="16"/>
  <c r="K26" i="16"/>
  <c r="N25" i="16"/>
  <c r="K25" i="16"/>
  <c r="N24" i="16"/>
  <c r="K24" i="16"/>
  <c r="N23" i="16"/>
  <c r="K23" i="16"/>
  <c r="N22" i="16"/>
  <c r="K22" i="16"/>
  <c r="N21" i="16"/>
  <c r="K21" i="16"/>
  <c r="N20" i="16"/>
  <c r="K20" i="16"/>
  <c r="N19" i="16"/>
  <c r="K19" i="16"/>
  <c r="N18" i="16"/>
  <c r="K18" i="16"/>
  <c r="N17" i="16"/>
  <c r="K17" i="16"/>
  <c r="N16" i="16"/>
  <c r="K16" i="16"/>
  <c r="N15" i="16"/>
  <c r="K15" i="16"/>
  <c r="N14" i="16"/>
  <c r="K14" i="16"/>
  <c r="N13" i="16"/>
  <c r="K13" i="16"/>
  <c r="N12" i="16"/>
  <c r="K12" i="16"/>
  <c r="N11" i="16"/>
  <c r="K11" i="16"/>
  <c r="N10" i="16"/>
  <c r="K10" i="16"/>
  <c r="N9" i="16"/>
  <c r="K9" i="16"/>
  <c r="N8" i="16"/>
  <c r="K8" i="16"/>
  <c r="N7" i="16"/>
  <c r="K7" i="16"/>
  <c r="N6" i="16"/>
  <c r="K6" i="16"/>
  <c r="N5" i="16"/>
  <c r="K5" i="16"/>
  <c r="N4" i="16"/>
  <c r="K4" i="16"/>
  <c r="N3" i="16"/>
  <c r="K3" i="16"/>
  <c r="N2" i="16"/>
  <c r="K2" i="16"/>
  <c r="K54" i="16" l="1"/>
  <c r="X51" i="16"/>
  <c r="M51" i="16"/>
  <c r="O51" i="16" s="1"/>
  <c r="I51" i="16"/>
  <c r="D51" i="16"/>
  <c r="X50" i="16"/>
  <c r="M50" i="16"/>
  <c r="O50" i="16" s="1"/>
  <c r="I50" i="16"/>
  <c r="D50" i="16"/>
  <c r="X31" i="16"/>
  <c r="M31" i="16"/>
  <c r="I31" i="16"/>
  <c r="D31" i="16"/>
  <c r="X30" i="16"/>
  <c r="M30" i="16"/>
  <c r="O30" i="16" s="1"/>
  <c r="I30" i="16"/>
  <c r="D30" i="16"/>
  <c r="X29" i="16"/>
  <c r="M29" i="16"/>
  <c r="O29" i="16" s="1"/>
  <c r="I29" i="16"/>
  <c r="D29" i="16"/>
  <c r="X28" i="16"/>
  <c r="M28" i="16"/>
  <c r="O28" i="16" s="1"/>
  <c r="I28" i="16"/>
  <c r="D28" i="16"/>
  <c r="X27" i="16"/>
  <c r="M27" i="16"/>
  <c r="O27" i="16" s="1"/>
  <c r="I27" i="16"/>
  <c r="D27" i="16"/>
  <c r="X26" i="16"/>
  <c r="M26" i="16"/>
  <c r="O26" i="16" s="1"/>
  <c r="I26" i="16"/>
  <c r="D26" i="16"/>
  <c r="X25" i="16"/>
  <c r="M25" i="16"/>
  <c r="I25" i="16"/>
  <c r="D25" i="16"/>
  <c r="X21" i="16"/>
  <c r="M21" i="16"/>
  <c r="I21" i="16"/>
  <c r="D21" i="16"/>
  <c r="X12" i="16"/>
  <c r="M12" i="16"/>
  <c r="O12" i="16" s="1"/>
  <c r="I12" i="16"/>
  <c r="D12" i="16"/>
  <c r="X11" i="16"/>
  <c r="M11" i="16"/>
  <c r="I11" i="16"/>
  <c r="D11" i="16"/>
  <c r="X10" i="16"/>
  <c r="M10" i="16"/>
  <c r="O10" i="16" s="1"/>
  <c r="I10" i="16"/>
  <c r="D10" i="16"/>
  <c r="X9" i="16"/>
  <c r="M9" i="16"/>
  <c r="O9" i="16" s="1"/>
  <c r="I9" i="16"/>
  <c r="D9" i="16"/>
  <c r="X8" i="16"/>
  <c r="M8" i="16"/>
  <c r="I8" i="16"/>
  <c r="D8" i="16"/>
  <c r="X7" i="16"/>
  <c r="M7" i="16"/>
  <c r="O7" i="16" s="1"/>
  <c r="I7" i="16"/>
  <c r="D7" i="16"/>
  <c r="X6" i="16"/>
  <c r="M6" i="16"/>
  <c r="O6" i="16" s="1"/>
  <c r="I6" i="16"/>
  <c r="D6" i="16"/>
  <c r="X53" i="16"/>
  <c r="M53" i="16"/>
  <c r="O53" i="16" s="1"/>
  <c r="I53" i="16"/>
  <c r="D53" i="16"/>
  <c r="X49" i="16"/>
  <c r="M49" i="16"/>
  <c r="O49" i="16" s="1"/>
  <c r="I49" i="16"/>
  <c r="D49" i="16"/>
  <c r="X48" i="16"/>
  <c r="M48" i="16"/>
  <c r="O48" i="16" s="1"/>
  <c r="I48" i="16"/>
  <c r="D48" i="16"/>
  <c r="X47" i="16"/>
  <c r="M47" i="16"/>
  <c r="O47" i="16" s="1"/>
  <c r="I47" i="16"/>
  <c r="D47" i="16"/>
  <c r="X46" i="16"/>
  <c r="M46" i="16"/>
  <c r="O46" i="16" s="1"/>
  <c r="I46" i="16"/>
  <c r="D46" i="16"/>
  <c r="X45" i="16"/>
  <c r="M45" i="16"/>
  <c r="O45" i="16" s="1"/>
  <c r="I45" i="16"/>
  <c r="D45" i="16"/>
  <c r="X44" i="16"/>
  <c r="M44" i="16"/>
  <c r="O44" i="16" s="1"/>
  <c r="I44" i="16"/>
  <c r="D44" i="16"/>
  <c r="X43" i="16"/>
  <c r="M43" i="16"/>
  <c r="O43" i="16" s="1"/>
  <c r="I43" i="16"/>
  <c r="D43" i="16"/>
  <c r="X42" i="16"/>
  <c r="M42" i="16"/>
  <c r="O42" i="16" s="1"/>
  <c r="I42" i="16"/>
  <c r="D42" i="16"/>
  <c r="X41" i="16"/>
  <c r="M41" i="16"/>
  <c r="O41" i="16" s="1"/>
  <c r="I41" i="16"/>
  <c r="D41" i="16"/>
  <c r="X40" i="16"/>
  <c r="M40" i="16"/>
  <c r="O40" i="16" s="1"/>
  <c r="I40" i="16"/>
  <c r="D40" i="16"/>
  <c r="X39" i="16"/>
  <c r="M39" i="16"/>
  <c r="O39" i="16" s="1"/>
  <c r="I39" i="16"/>
  <c r="D39" i="16"/>
  <c r="X38" i="16"/>
  <c r="M38" i="16"/>
  <c r="O38" i="16" s="1"/>
  <c r="I38" i="16"/>
  <c r="D38" i="16"/>
  <c r="X37" i="16"/>
  <c r="M37" i="16"/>
  <c r="I37" i="16"/>
  <c r="D37" i="16"/>
  <c r="X36" i="16"/>
  <c r="M36" i="16"/>
  <c r="O36" i="16" s="1"/>
  <c r="I36" i="16"/>
  <c r="D36" i="16"/>
  <c r="X35" i="16"/>
  <c r="M35" i="16"/>
  <c r="I35" i="16"/>
  <c r="D35" i="16"/>
  <c r="X34" i="16"/>
  <c r="M34" i="16"/>
  <c r="O34" i="16" s="1"/>
  <c r="I34" i="16"/>
  <c r="D34" i="16"/>
  <c r="X33" i="16"/>
  <c r="M33" i="16"/>
  <c r="I33" i="16"/>
  <c r="D33" i="16"/>
  <c r="X32" i="16"/>
  <c r="M32" i="16"/>
  <c r="O32" i="16" s="1"/>
  <c r="I32" i="16"/>
  <c r="D32" i="16"/>
  <c r="X24" i="16"/>
  <c r="M24" i="16"/>
  <c r="O24" i="16" s="1"/>
  <c r="I24" i="16"/>
  <c r="D24" i="16"/>
  <c r="X23" i="16"/>
  <c r="M23" i="16"/>
  <c r="I23" i="16"/>
  <c r="D23" i="16"/>
  <c r="X22" i="16"/>
  <c r="M22" i="16"/>
  <c r="O22" i="16" s="1"/>
  <c r="I22" i="16"/>
  <c r="D22" i="16"/>
  <c r="X20" i="16"/>
  <c r="M20" i="16"/>
  <c r="I20" i="16"/>
  <c r="D20" i="16"/>
  <c r="X19" i="16"/>
  <c r="M19" i="16"/>
  <c r="O19" i="16" s="1"/>
  <c r="I19" i="16"/>
  <c r="D19" i="16"/>
  <c r="X18" i="16"/>
  <c r="M18" i="16"/>
  <c r="I18" i="16"/>
  <c r="D18" i="16"/>
  <c r="X17" i="16"/>
  <c r="M17" i="16"/>
  <c r="O17" i="16" s="1"/>
  <c r="I17" i="16"/>
  <c r="D17" i="16"/>
  <c r="X16" i="16"/>
  <c r="M16" i="16"/>
  <c r="I16" i="16"/>
  <c r="D16" i="16"/>
  <c r="X15" i="16"/>
  <c r="M15" i="16"/>
  <c r="I15" i="16"/>
  <c r="D15" i="16"/>
  <c r="X14" i="16"/>
  <c r="M14" i="16"/>
  <c r="I14" i="16"/>
  <c r="D14" i="16"/>
  <c r="X13" i="16"/>
  <c r="M13" i="16"/>
  <c r="I13" i="16"/>
  <c r="D13" i="16"/>
  <c r="X5" i="16"/>
  <c r="M5" i="16"/>
  <c r="I5" i="16"/>
  <c r="D5" i="16"/>
  <c r="X4" i="16"/>
  <c r="M4" i="16"/>
  <c r="O4" i="16" s="1"/>
  <c r="I4" i="16"/>
  <c r="D4" i="16"/>
  <c r="X3" i="16"/>
  <c r="M3" i="16"/>
  <c r="I3" i="16"/>
  <c r="D3" i="16"/>
  <c r="X2" i="16"/>
  <c r="M2" i="16"/>
  <c r="I2" i="16"/>
  <c r="D2" i="16"/>
  <c r="D3" i="15" l="1"/>
  <c r="D2" i="15"/>
  <c r="J2" i="5" l="1"/>
</calcChain>
</file>

<file path=xl/sharedStrings.xml><?xml version="1.0" encoding="utf-8"?>
<sst xmlns="http://schemas.openxmlformats.org/spreadsheetml/2006/main" count="1221" uniqueCount="314">
  <si>
    <t>Code</t>
  </si>
  <si>
    <t>Nom</t>
  </si>
  <si>
    <t>Ville</t>
  </si>
  <si>
    <t>Code ville</t>
  </si>
  <si>
    <t>Code site</t>
  </si>
  <si>
    <t>Libellé</t>
  </si>
  <si>
    <t>Code Batiment</t>
  </si>
  <si>
    <t>Nombre niveaux</t>
  </si>
  <si>
    <t>Chaufferie</t>
  </si>
  <si>
    <t>Niveau</t>
  </si>
  <si>
    <t>Equ</t>
  </si>
  <si>
    <t>Inst Equ</t>
  </si>
  <si>
    <t>Classe</t>
  </si>
  <si>
    <t>Automate</t>
  </si>
  <si>
    <t>Phase</t>
  </si>
  <si>
    <t>Nommage site</t>
  </si>
  <si>
    <t>Nb services</t>
  </si>
  <si>
    <t>Nb équipement</t>
  </si>
  <si>
    <t>_EC</t>
  </si>
  <si>
    <t>_EC0102</t>
  </si>
  <si>
    <t>SEC</t>
  </si>
  <si>
    <t>_EC0101</t>
  </si>
  <si>
    <t>_EC0103</t>
  </si>
  <si>
    <t>CHF</t>
  </si>
  <si>
    <t>02</t>
  </si>
  <si>
    <t>GEN</t>
  </si>
  <si>
    <t>01</t>
  </si>
  <si>
    <t>MTO</t>
  </si>
  <si>
    <t>Station météorologique</t>
  </si>
  <si>
    <t>SES</t>
  </si>
  <si>
    <t>Station ECS</t>
  </si>
  <si>
    <t>CTA</t>
  </si>
  <si>
    <t>?</t>
  </si>
  <si>
    <t>EXA</t>
  </si>
  <si>
    <t>ECH</t>
  </si>
  <si>
    <t>Réseau de chauffage</t>
  </si>
  <si>
    <t>Extracteur d’air</t>
  </si>
  <si>
    <t>PSO</t>
  </si>
  <si>
    <t>Chaudière</t>
  </si>
  <si>
    <t>Sous station 2</t>
  </si>
  <si>
    <t>Sous station 3</t>
  </si>
  <si>
    <t>Sous station 4</t>
  </si>
  <si>
    <t>RFT</t>
  </si>
  <si>
    <t>Site</t>
  </si>
  <si>
    <t>Bâtiment</t>
  </si>
  <si>
    <t>Type</t>
  </si>
  <si>
    <t>UA_</t>
  </si>
  <si>
    <t>PAC</t>
  </si>
  <si>
    <t>Pompe à chaleur</t>
  </si>
  <si>
    <t>Sous station chauffage</t>
  </si>
  <si>
    <t>Production ECS Solaire</t>
  </si>
  <si>
    <t>Echangeur</t>
  </si>
  <si>
    <t>Centrale de traitement d’air</t>
  </si>
  <si>
    <t>ART</t>
  </si>
  <si>
    <t>Aèrotherme</t>
  </si>
  <si>
    <t>GF_</t>
  </si>
  <si>
    <t>Groupe froid</t>
  </si>
  <si>
    <t>RoofTop</t>
  </si>
  <si>
    <t>E/S physiques</t>
  </si>
  <si>
    <t>Température départ chaufferie</t>
  </si>
  <si>
    <t xml:space="preserve">Entrée analogique </t>
  </si>
  <si>
    <t>Température retour chaufferie</t>
  </si>
  <si>
    <t>Défaut manque d’eau</t>
  </si>
  <si>
    <t xml:space="preserve">Entrée binaire </t>
  </si>
  <si>
    <t>Défaut maintient de pression</t>
  </si>
  <si>
    <t>Présence tension</t>
  </si>
  <si>
    <t>Défaut système de détection gaz</t>
  </si>
  <si>
    <t>Défaut fuite gaz</t>
  </si>
  <si>
    <t>Etat hors auto armoire électrique</t>
  </si>
  <si>
    <t>Défaut désembouage</t>
  </si>
  <si>
    <t>Compteur gaz</t>
  </si>
  <si>
    <t>Communication</t>
  </si>
  <si>
    <t>Compteur remplissage</t>
  </si>
  <si>
    <t>Compteur électrique</t>
  </si>
  <si>
    <t>Marche pompe primaire 1</t>
  </si>
  <si>
    <t xml:space="preserve">Sortie binaire </t>
  </si>
  <si>
    <t>Défaut pompe primaire 1</t>
  </si>
  <si>
    <t>Retour de marche pompe 1</t>
  </si>
  <si>
    <t>Marche pompe primaire 2</t>
  </si>
  <si>
    <t>Défaut pompe primaire 2</t>
  </si>
  <si>
    <t>Retour de marche pompe 2</t>
  </si>
  <si>
    <t>Température départ chaudière</t>
  </si>
  <si>
    <t>Température retour chaudière</t>
  </si>
  <si>
    <t>Marche pompe charge</t>
  </si>
  <si>
    <t>Défaut pompe charge</t>
  </si>
  <si>
    <t>Retour de marche charge</t>
  </si>
  <si>
    <t>Déverrouillage bruleur</t>
  </si>
  <si>
    <t>Modulation burleur</t>
  </si>
  <si>
    <t>Sortie analogique</t>
  </si>
  <si>
    <t>Défaut bruleur</t>
  </si>
  <si>
    <t>Thermostat de sécurité</t>
  </si>
  <si>
    <t>Ouverture vanne de pied de chaudière</t>
  </si>
  <si>
    <t>Fin de course vanne de pied de chaudière</t>
  </si>
  <si>
    <t>Marche pompe recyclage</t>
  </si>
  <si>
    <t>Défaut pompe recyclage</t>
  </si>
  <si>
    <t>Retour de marche recyclage</t>
  </si>
  <si>
    <t>Température départ sous station</t>
  </si>
  <si>
    <t>Température retour sous station</t>
  </si>
  <si>
    <t>Marche pompe 1</t>
  </si>
  <si>
    <t>Défaut pompe 1</t>
  </si>
  <si>
    <t>Retour de marche 1</t>
  </si>
  <si>
    <t>Marche pompe 2</t>
  </si>
  <si>
    <t>Défaut pompe 2</t>
  </si>
  <si>
    <t>Retour de marche 2</t>
  </si>
  <si>
    <t>Température départ</t>
  </si>
  <si>
    <t>Température retour</t>
  </si>
  <si>
    <t>Vanne 3 voies</t>
  </si>
  <si>
    <t xml:space="preserve">Sortie analogique </t>
  </si>
  <si>
    <t>Sonde de température ambiance</t>
  </si>
  <si>
    <t>Compteur d’énergie thermique</t>
  </si>
  <si>
    <t>Marche pompe de charge 1</t>
  </si>
  <si>
    <t>Défaut pompe de charge 1</t>
  </si>
  <si>
    <t>Retour de marche de charge 1</t>
  </si>
  <si>
    <t>Marche pompe de charge 2</t>
  </si>
  <si>
    <t>Défaut pompe de charge 2</t>
  </si>
  <si>
    <t>Retour de marche de charge 2</t>
  </si>
  <si>
    <t>Sonde de température départ</t>
  </si>
  <si>
    <t>Sonde de température ballon</t>
  </si>
  <si>
    <t>Sonde de température bas de ballon</t>
  </si>
  <si>
    <t>Sonde de température recyclage</t>
  </si>
  <si>
    <t>Défaut pompe de recyclage</t>
  </si>
  <si>
    <t>Défaut pompe de primaire 1</t>
  </si>
  <si>
    <t>Retour de marche pompe primaire 1</t>
  </si>
  <si>
    <t>Défaut pompe de primaire 2</t>
  </si>
  <si>
    <t>Retour de marche pompe primaire 2</t>
  </si>
  <si>
    <t>Température capteur</t>
  </si>
  <si>
    <t>Température ballon</t>
  </si>
  <si>
    <t>Température primaire entrée</t>
  </si>
  <si>
    <t>Température primaire sortie</t>
  </si>
  <si>
    <t>Température secondaire entrée</t>
  </si>
  <si>
    <t>Température secondaire sortie</t>
  </si>
  <si>
    <t>Commande v1</t>
  </si>
  <si>
    <t>Sortie binaire</t>
  </si>
  <si>
    <t>Commande v2</t>
  </si>
  <si>
    <t>Retour de marche</t>
  </si>
  <si>
    <t>Entrée binaire</t>
  </si>
  <si>
    <t>Commande v1 ventilation</t>
  </si>
  <si>
    <t>Commande v2 ventilation</t>
  </si>
  <si>
    <t>Température de souffage</t>
  </si>
  <si>
    <t>Température d’ambiance</t>
  </si>
  <si>
    <t>Température extérieure</t>
  </si>
  <si>
    <t>Départ de chauffage non régulé</t>
  </si>
  <si>
    <t>Départ de chauffage régulé</t>
  </si>
  <si>
    <t>Départ de chauffage ECS</t>
  </si>
  <si>
    <t>CHF0101</t>
  </si>
  <si>
    <t>MTO0101</t>
  </si>
  <si>
    <t>_EC0104</t>
  </si>
  <si>
    <t>FRL</t>
  </si>
  <si>
    <t>Fosse de relevage</t>
  </si>
  <si>
    <t>CHF0102</t>
  </si>
  <si>
    <t>Réseau de chaleur urbain (RCU)</t>
  </si>
  <si>
    <t>Départ de chauffage régulé doublé</t>
  </si>
  <si>
    <t>AET</t>
  </si>
  <si>
    <t>CTA0101</t>
  </si>
  <si>
    <t>ZCO</t>
  </si>
  <si>
    <t>Centrale thermodynamique</t>
  </si>
  <si>
    <t>CTA0102</t>
  </si>
  <si>
    <t>Centrale de traintement d'air</t>
  </si>
  <si>
    <t>MPR</t>
  </si>
  <si>
    <t>Système de maintien de pression</t>
  </si>
  <si>
    <t>TGB</t>
  </si>
  <si>
    <t>Ventilo-convecteur</t>
  </si>
  <si>
    <t>VCO</t>
  </si>
  <si>
    <t>CLM</t>
  </si>
  <si>
    <t>Tableau général basse tension</t>
  </si>
  <si>
    <t>_EC0105</t>
  </si>
  <si>
    <t xml:space="preserve">Pompe et multi réseaux </t>
  </si>
  <si>
    <t>Climatiseur</t>
  </si>
  <si>
    <t>Zone de confort thermique</t>
  </si>
  <si>
    <t>Nommage bâtiment</t>
  </si>
  <si>
    <t>RC</t>
  </si>
  <si>
    <t>ECX</t>
  </si>
  <si>
    <t>Eclairage extérieur</t>
  </si>
  <si>
    <t>Adresse</t>
  </si>
  <si>
    <t>Code complet</t>
  </si>
  <si>
    <t>Pays</t>
  </si>
  <si>
    <t>France</t>
  </si>
  <si>
    <t>Organisation responsable</t>
  </si>
  <si>
    <t>Variante de classe</t>
  </si>
  <si>
    <t>Commentaires</t>
  </si>
  <si>
    <t>Domaine</t>
  </si>
  <si>
    <t>Type énergie</t>
  </si>
  <si>
    <t>DST</t>
  </si>
  <si>
    <t>Nommage équipement</t>
  </si>
  <si>
    <t>Domaine issu de la classe</t>
  </si>
  <si>
    <t>CVC</t>
  </si>
  <si>
    <t>Primaire</t>
  </si>
  <si>
    <t>Organisation responsable interne</t>
  </si>
  <si>
    <t>Organisation responsable externe</t>
  </si>
  <si>
    <t>SFP</t>
  </si>
  <si>
    <t>Système de Filtration de Piscine</t>
  </si>
  <si>
    <t>STE</t>
  </si>
  <si>
    <t>Système de Traitement d'Eau de piscine</t>
  </si>
  <si>
    <t>UTA</t>
  </si>
  <si>
    <t>Unité de Traitement d'Air</t>
  </si>
  <si>
    <t>ADO</t>
  </si>
  <si>
    <t>Adoucisseur</t>
  </si>
  <si>
    <t>ECL</t>
  </si>
  <si>
    <t>Eclairage intérieur</t>
  </si>
  <si>
    <t>REN</t>
  </si>
  <si>
    <t>Récupératue d'Enérgie</t>
  </si>
  <si>
    <t>CPR</t>
  </si>
  <si>
    <t>ASI</t>
  </si>
  <si>
    <t>Alimentation Sans Interruption</t>
  </si>
  <si>
    <t>Compresseur</t>
  </si>
  <si>
    <t>Consigne oragnisation responsable externe</t>
  </si>
  <si>
    <t>Consigne oragnisation responsable interne</t>
  </si>
  <si>
    <t>Nommage classe</t>
  </si>
  <si>
    <t>Instance automate</t>
  </si>
  <si>
    <t>Organe automate</t>
  </si>
  <si>
    <t>Instance</t>
  </si>
  <si>
    <t>Code équipement</t>
  </si>
  <si>
    <t>Code organe</t>
  </si>
  <si>
    <t>Adresse IP</t>
  </si>
  <si>
    <t>Masque sous réseau</t>
  </si>
  <si>
    <t>Organisation responsbale</t>
  </si>
  <si>
    <t>Instance organe</t>
  </si>
  <si>
    <t>Marque</t>
  </si>
  <si>
    <t>Niveau automate</t>
  </si>
  <si>
    <t>Equipement automate</t>
  </si>
  <si>
    <t>Inst Equ automate</t>
  </si>
  <si>
    <t>Nommage batiment automate</t>
  </si>
  <si>
    <t>Sous station RCU</t>
  </si>
  <si>
    <t>Echangeur RCU</t>
  </si>
  <si>
    <t>ATA</t>
  </si>
  <si>
    <t>Armoire de traitement d'air</t>
  </si>
  <si>
    <t>_EG</t>
  </si>
  <si>
    <t>Circuit d'eau glacée</t>
  </si>
  <si>
    <t>ISITEM</t>
  </si>
  <si>
    <t>Sous station 5-4</t>
  </si>
  <si>
    <t>Sous station 5-2</t>
  </si>
  <si>
    <t>Sous station 5-3</t>
  </si>
  <si>
    <t>Sous station 1-4</t>
  </si>
  <si>
    <t>CTA Halle d'essais</t>
  </si>
  <si>
    <t>TE</t>
  </si>
  <si>
    <t>CTA Hall d'accueil</t>
  </si>
  <si>
    <t>Pompes de relevage</t>
  </si>
  <si>
    <t>S1</t>
  </si>
  <si>
    <t>00</t>
  </si>
  <si>
    <t>Circuit 1.1 Aérothermes Halle d'essais</t>
  </si>
  <si>
    <t>Circuit 1.2 Radiateurs salles Halles d'essais</t>
  </si>
  <si>
    <t>03</t>
  </si>
  <si>
    <t>Circuit 1.3 Batterie CTA Halle d'essais</t>
  </si>
  <si>
    <t>04</t>
  </si>
  <si>
    <t>Circuit Primaire chaufferie</t>
  </si>
  <si>
    <t>Circuit 1.4 Radiateurs enseignement RDC 03</t>
  </si>
  <si>
    <t>11</t>
  </si>
  <si>
    <t>12</t>
  </si>
  <si>
    <t>13</t>
  </si>
  <si>
    <t>14</t>
  </si>
  <si>
    <t>Circuit 2.1 Radiateurs travaux pratiques RDC 03</t>
  </si>
  <si>
    <t>Circuit 2.2 Radiateurs travaux pratiques RDC 03</t>
  </si>
  <si>
    <t>Circuit 2.3 Radiateurs enseignement Niveau 1</t>
  </si>
  <si>
    <t>Circuit 2.4 Radiateurs enseignement Niveau 1</t>
  </si>
  <si>
    <t>21</t>
  </si>
  <si>
    <t>22</t>
  </si>
  <si>
    <t>23</t>
  </si>
  <si>
    <t>24</t>
  </si>
  <si>
    <t xml:space="preserve">Circuit 4.1 Radiateurs Travaux pratiques Zone 1 </t>
  </si>
  <si>
    <t>31</t>
  </si>
  <si>
    <t>32</t>
  </si>
  <si>
    <t>33</t>
  </si>
  <si>
    <t>34</t>
  </si>
  <si>
    <t>35</t>
  </si>
  <si>
    <t>36</t>
  </si>
  <si>
    <t>37</t>
  </si>
  <si>
    <t>Circuit 4.2 Radiateurs Accueil</t>
  </si>
  <si>
    <t>Circuit 4.3 Radiateurs salle Audio Visuel</t>
  </si>
  <si>
    <t>Circuit 4.4 Batterie CTA Amphi</t>
  </si>
  <si>
    <t>Circuit 4.5 Ventilo-convecteurs salle de placés</t>
  </si>
  <si>
    <t>Circuit 4.6 Ventilo-convecteurs salle du conseil</t>
  </si>
  <si>
    <t>Circuit 4.7 Radiateurs Hall d'accueil</t>
  </si>
  <si>
    <t>Sous station 5-1</t>
  </si>
  <si>
    <t>Circuit 5.2 Radiateurs Recherche RDC et étage Sud</t>
  </si>
  <si>
    <t>Circuit 5.3 Radiateurs Recherche RDC Sud</t>
  </si>
  <si>
    <t>Circuit 5.1 Radiateurs RDC et étage Nord</t>
  </si>
  <si>
    <t>Circuit 5.4 Radiateurs RDC Nord</t>
  </si>
  <si>
    <t>05</t>
  </si>
  <si>
    <t>41</t>
  </si>
  <si>
    <t>Zone de confort thermique H011</t>
  </si>
  <si>
    <t>Aérotherme H011</t>
  </si>
  <si>
    <t>Aérotherme H012</t>
  </si>
  <si>
    <t>Zone de confort thermique H012</t>
  </si>
  <si>
    <t>Zone de confort thermique H013</t>
  </si>
  <si>
    <t>Aérotherme H013 1</t>
  </si>
  <si>
    <t>Aérotherme H013 2</t>
  </si>
  <si>
    <t>Aérotherme H013 3</t>
  </si>
  <si>
    <t>06</t>
  </si>
  <si>
    <t>Aérotherme H013 4</t>
  </si>
  <si>
    <t>Extracteur Hall d'accueil</t>
  </si>
  <si>
    <t>Extracteur Amphithéâtre</t>
  </si>
  <si>
    <t>CTA Amphithéâtre</t>
  </si>
  <si>
    <t>Extracteur Halle d'essais</t>
  </si>
  <si>
    <t>Circuit 1.4 Primaire sous stations</t>
  </si>
  <si>
    <t>Circuit 3.4 Radiateurs enseignement Niveau 2.02</t>
  </si>
  <si>
    <t>Circuit 3.3 Radiateurs enseignement Niveau 1.02</t>
  </si>
  <si>
    <t>Circuit 3.1 Radiateurs travaux pratiques RDC 02</t>
  </si>
  <si>
    <t>Circuit 3.2 Ventilo-convecteurs RDC 02</t>
  </si>
  <si>
    <t>Halle d'essais</t>
  </si>
  <si>
    <t>NA</t>
  </si>
  <si>
    <t>I</t>
  </si>
  <si>
    <t>H</t>
  </si>
  <si>
    <t>Bâtiment principal</t>
  </si>
  <si>
    <t>P</t>
  </si>
  <si>
    <t>NANTES</t>
  </si>
  <si>
    <t>Automate Sous station RCU</t>
  </si>
  <si>
    <t>Automate Sous station 2</t>
  </si>
  <si>
    <t>Automate Sous station 3</t>
  </si>
  <si>
    <t>Automate Sous station 4</t>
  </si>
  <si>
    <t>Automate Sous station 5.3</t>
  </si>
  <si>
    <t>Automate CTA Amphithéâtre</t>
  </si>
  <si>
    <t>SIEMENS</t>
  </si>
  <si>
    <t>Synco</t>
  </si>
  <si>
    <t>Rue Christian Pauc 44306 Nantes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</si>
</sst>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&quot; €&quot;_-;\-* #,##0.00&quot; €&quot;_-;_-* \-??&quot; €&quot;_-;_-@_-"/>
    <numFmt numFmtId="166" formatCode="_-* #,##0.00\ _€_-;\-* #,##0.00\ _€_-;_-* \-??\ _€_-;_-@_-"/>
    <numFmt numFmtId="167" formatCode="#,##0.00\ &quot;€&quot;"/>
  </numFmts>
  <fonts count="36">
    <font>
      <sz val="10"/>
      <color indexed="8"/>
      <name val="Helvetica Neue"/>
    </font>
    <font>
      <sz val="11"/>
      <color theme="1"/>
      <name val="Helvetica Neue"/>
      <family val="2"/>
      <scheme val="minor"/>
    </font>
    <font>
      <sz val="11"/>
      <color theme="1"/>
      <name val="Helvetica Neue"/>
      <family val="2"/>
      <scheme val="minor"/>
    </font>
    <font>
      <b/>
      <sz val="10"/>
      <color indexed="8"/>
      <name val="Helvetica Neue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Helvetica Neue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8"/>
      <name val="Tahoma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8"/>
      <name val="Tahoma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name val="Calibri"/>
      <family val="2"/>
    </font>
    <font>
      <b/>
      <sz val="8"/>
      <color indexed="12"/>
      <name val="Tahoma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Tahoma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indexed="8"/>
      <name val="Calibri"/>
      <family val="2"/>
    </font>
    <font>
      <sz val="8"/>
      <color indexed="9"/>
      <name val="Tahoma"/>
      <family val="2"/>
    </font>
    <font>
      <sz val="11"/>
      <color theme="1"/>
      <name val="Helvetica Neue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sz val="12"/>
      <color rgb="FF000000"/>
      <name val="Source Sans Pro"/>
      <family val="2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25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22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18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28"/>
      </patternFill>
    </fill>
    <fill>
      <patternFill patternType="solid">
        <fgColor indexed="33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ck">
        <color indexed="10"/>
      </bottom>
      <diagonal/>
    </border>
    <border>
      <left style="thin">
        <color indexed="10"/>
      </left>
      <right style="thin">
        <color indexed="10"/>
      </right>
      <top style="thick">
        <color indexed="10"/>
      </top>
      <bottom style="thin">
        <color indexed="10"/>
      </bottom>
      <diagonal/>
    </border>
    <border>
      <left style="thin">
        <color indexed="34"/>
      </left>
      <right style="thin">
        <color indexed="34"/>
      </right>
      <top style="thin">
        <color indexed="34"/>
      </top>
      <bottom style="thin">
        <color indexed="35"/>
      </bottom>
      <diagonal/>
    </border>
    <border>
      <left style="thin">
        <color indexed="34"/>
      </left>
      <right style="thin">
        <color indexed="34"/>
      </right>
      <top style="thin">
        <color indexed="35"/>
      </top>
      <bottom style="thin">
        <color indexed="34"/>
      </bottom>
      <diagonal/>
    </border>
    <border>
      <left style="thin">
        <color indexed="34"/>
      </left>
      <right style="thin">
        <color indexed="34"/>
      </right>
      <top style="thin">
        <color indexed="34"/>
      </top>
      <bottom style="thin">
        <color indexed="34"/>
      </bottom>
      <diagonal/>
    </border>
    <border>
      <left style="thin">
        <color indexed="34"/>
      </left>
      <right style="thin">
        <color indexed="34"/>
      </right>
      <top style="thin">
        <color indexed="34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10">
    <xf numFmtId="0" fontId="0" fillId="0" borderId="0" applyNumberFormat="0" applyFill="0" applyBorder="0" applyProtection="0">
      <alignment vertical="top" wrapText="1"/>
    </xf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3" borderId="0" applyNumberFormat="0" applyBorder="0" applyAlignment="0" applyProtection="0"/>
    <xf numFmtId="0" fontId="8" fillId="10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8" fillId="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0" borderId="0" applyNumberFormat="0" applyBorder="0" applyAlignment="0" applyProtection="0"/>
    <xf numFmtId="0" fontId="8" fillId="16" borderId="0" applyNumberFormat="0" applyBorder="0" applyAlignment="0" applyProtection="0"/>
    <xf numFmtId="0" fontId="9" fillId="0" borderId="0" applyNumberFormat="0" applyFill="0" applyBorder="0" applyAlignment="0" applyProtection="0"/>
    <xf numFmtId="0" fontId="10" fillId="0" borderId="1"/>
    <xf numFmtId="0" fontId="11" fillId="2" borderId="2" applyNumberFormat="0" applyAlignment="0" applyProtection="0"/>
    <xf numFmtId="0" fontId="12" fillId="0" borderId="3" applyNumberFormat="0" applyFill="0" applyAlignment="0" applyProtection="0"/>
    <xf numFmtId="0" fontId="13" fillId="0" borderId="4">
      <alignment vertical="top" wrapText="1"/>
    </xf>
    <xf numFmtId="0" fontId="13" fillId="0" borderId="5">
      <alignment vertical="top" wrapText="1"/>
    </xf>
    <xf numFmtId="0" fontId="5" fillId="4" borderId="1" applyNumberFormat="0" applyAlignment="0" applyProtection="0"/>
    <xf numFmtId="0" fontId="14" fillId="3" borderId="2" applyNumberFormat="0" applyAlignment="0" applyProtection="0"/>
    <xf numFmtId="165" fontId="5" fillId="0" borderId="0" applyFill="0" applyBorder="0" applyAlignment="0" applyProtection="0"/>
    <xf numFmtId="44" fontId="4" fillId="0" borderId="0" applyFont="0" applyFill="0" applyBorder="0" applyAlignment="0" applyProtection="0"/>
    <xf numFmtId="0" fontId="15" fillId="17" borderId="0" applyNumberFormat="0" applyBorder="0" applyAlignment="0" applyProtection="0"/>
    <xf numFmtId="166" fontId="5" fillId="0" borderId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6" fillId="8" borderId="0" applyNumberFormat="0" applyBorder="0" applyAlignment="0" applyProtection="0"/>
    <xf numFmtId="0" fontId="7" fillId="0" borderId="0" applyNumberFormat="0" applyFill="0" applyBorder="0" applyProtection="0"/>
    <xf numFmtId="0" fontId="30" fillId="0" borderId="0" applyNumberFormat="0" applyFill="0" applyBorder="0" applyProtection="0"/>
    <xf numFmtId="0" fontId="4" fillId="0" borderId="0"/>
    <xf numFmtId="0" fontId="5" fillId="0" borderId="0"/>
    <xf numFmtId="0" fontId="17" fillId="0" borderId="0"/>
    <xf numFmtId="0" fontId="5" fillId="0" borderId="0"/>
    <xf numFmtId="0" fontId="6" fillId="0" borderId="0" applyNumberFormat="0" applyFill="0" applyBorder="0" applyProtection="0">
      <alignment vertical="top" wrapText="1"/>
    </xf>
    <xf numFmtId="0" fontId="33" fillId="0" borderId="0"/>
    <xf numFmtId="0" fontId="6" fillId="0" borderId="0" applyNumberFormat="0" applyFill="0" applyBorder="0" applyProtection="0">
      <alignment vertical="top" wrapText="1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 applyNumberFormat="0" applyFill="0" applyBorder="0" applyProtection="0">
      <alignment vertical="top" wrapText="1"/>
    </xf>
    <xf numFmtId="0" fontId="5" fillId="0" borderId="6" applyNumberFormat="0" applyFill="0" applyAlignment="0"/>
    <xf numFmtId="0" fontId="31" fillId="18" borderId="7" applyNumberFormat="0" applyFont="0" applyFill="0" applyAlignment="0">
      <alignment horizontal="center" vertical="top"/>
    </xf>
    <xf numFmtId="0" fontId="18" fillId="0" borderId="6" applyNumberFormat="0" applyFill="0"/>
    <xf numFmtId="0" fontId="18" fillId="19" borderId="7" applyNumberFormat="0" applyFill="0"/>
    <xf numFmtId="0" fontId="5" fillId="0" borderId="6" applyFill="0"/>
    <xf numFmtId="0" fontId="10" fillId="0" borderId="6" applyFont="0" applyFill="0"/>
    <xf numFmtId="0" fontId="19" fillId="20" borderId="0" applyNumberFormat="0" applyBorder="0" applyAlignment="0" applyProtection="0"/>
    <xf numFmtId="0" fontId="10" fillId="0" borderId="6" applyFill="0"/>
    <xf numFmtId="0" fontId="10" fillId="0" borderId="7" applyFill="0"/>
    <xf numFmtId="0" fontId="20" fillId="2" borderId="8" applyNumberFormat="0" applyAlignment="0" applyProtection="0"/>
    <xf numFmtId="0" fontId="10" fillId="0" borderId="6" applyNumberFormat="0" applyFill="0">
      <alignment vertical="top" wrapText="1"/>
    </xf>
    <xf numFmtId="167" fontId="10" fillId="0" borderId="6" applyNumberFormat="0" applyFill="0">
      <alignment vertical="top" wrapText="1"/>
    </xf>
    <xf numFmtId="0" fontId="21" fillId="0" borderId="0" applyNumberFormat="0" applyFill="0" applyBorder="0" applyAlignment="0" applyProtection="0"/>
    <xf numFmtId="0" fontId="21" fillId="0" borderId="9" applyNumberFormat="0" applyFill="0" applyBorder="0" applyAlignment="0" applyProtection="0"/>
    <xf numFmtId="0" fontId="2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7" fillId="0" borderId="12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21" borderId="14" applyNumberFormat="0" applyAlignment="0" applyProtection="0"/>
    <xf numFmtId="0" fontId="34" fillId="24" borderId="7">
      <alignment horizontal="left" vertical="center" wrapText="1"/>
    </xf>
    <xf numFmtId="0" fontId="2" fillId="0" borderId="0"/>
    <xf numFmtId="0" fontId="6" fillId="0" borderId="0" applyNumberFormat="0" applyFill="0" applyBorder="0" applyProtection="0">
      <alignment vertical="top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2">
    <xf numFmtId="0" fontId="0" fillId="0" borderId="0" xfId="0">
      <alignment vertical="top" wrapText="1"/>
    </xf>
    <xf numFmtId="0" fontId="0" fillId="0" borderId="0" xfId="0" applyNumberFormat="1">
      <alignment vertical="top" wrapText="1"/>
    </xf>
    <xf numFmtId="49" fontId="3" fillId="22" borderId="16" xfId="0" applyNumberFormat="1" applyFont="1" applyFill="1" applyBorder="1" applyAlignment="1">
      <alignment horizontal="center" vertical="top" wrapText="1"/>
    </xf>
    <xf numFmtId="49" fontId="3" fillId="23" borderId="18" xfId="0" applyNumberFormat="1" applyFont="1" applyFill="1" applyBorder="1" applyAlignment="1">
      <alignment horizontal="center" vertical="top" wrapText="1"/>
    </xf>
    <xf numFmtId="49" fontId="0" fillId="0" borderId="19" xfId="0" applyNumberFormat="1" applyBorder="1">
      <alignment vertical="top" wrapText="1"/>
    </xf>
    <xf numFmtId="0" fontId="0" fillId="0" borderId="19" xfId="0" applyNumberFormat="1" applyBorder="1">
      <alignment vertical="top" wrapText="1"/>
    </xf>
    <xf numFmtId="49" fontId="0" fillId="0" borderId="20" xfId="0" applyNumberFormat="1" applyBorder="1">
      <alignment vertical="top" wrapText="1"/>
    </xf>
    <xf numFmtId="0" fontId="0" fillId="0" borderId="20" xfId="0" applyNumberFormat="1" applyBorder="1">
      <alignment vertical="top" wrapText="1"/>
    </xf>
    <xf numFmtId="0" fontId="0" fillId="0" borderId="19" xfId="0" applyBorder="1">
      <alignment vertical="top" wrapText="1"/>
    </xf>
    <xf numFmtId="0" fontId="0" fillId="0" borderId="20" xfId="0" applyBorder="1">
      <alignment vertical="top" wrapText="1"/>
    </xf>
    <xf numFmtId="0" fontId="0" fillId="0" borderId="0" xfId="0" applyNumberFormat="1" applyBorder="1">
      <alignment vertical="top" wrapText="1"/>
    </xf>
    <xf numFmtId="49" fontId="0" fillId="0" borderId="0" xfId="0" applyNumberFormat="1">
      <alignment vertical="top" wrapText="1"/>
    </xf>
    <xf numFmtId="49" fontId="0" fillId="0" borderId="21" xfId="0" applyNumberFormat="1" applyBorder="1">
      <alignment vertical="top" wrapText="1"/>
    </xf>
    <xf numFmtId="0" fontId="0" fillId="0" borderId="21" xfId="0" applyNumberFormat="1" applyBorder="1">
      <alignment vertical="top" wrapText="1"/>
    </xf>
    <xf numFmtId="49" fontId="0" fillId="0" borderId="22" xfId="0" applyNumberFormat="1" applyBorder="1">
      <alignment vertical="top" wrapText="1"/>
    </xf>
    <xf numFmtId="0" fontId="0" fillId="0" borderId="22" xfId="0" applyNumberFormat="1" applyBorder="1">
      <alignment vertical="top" wrapText="1"/>
    </xf>
    <xf numFmtId="49" fontId="0" fillId="0" borderId="23" xfId="0" applyNumberFormat="1" applyBorder="1">
      <alignment vertical="top" wrapText="1"/>
    </xf>
    <xf numFmtId="49" fontId="0" fillId="0" borderId="24" xfId="0" applyNumberFormat="1" applyBorder="1">
      <alignment vertical="top" wrapText="1"/>
    </xf>
    <xf numFmtId="0" fontId="0" fillId="0" borderId="0" xfId="0" applyNumberFormat="1" applyFill="1">
      <alignment vertical="top" wrapText="1"/>
    </xf>
    <xf numFmtId="49" fontId="0" fillId="0" borderId="15" xfId="0" applyNumberFormat="1" applyFill="1" applyBorder="1">
      <alignment vertical="top" wrapText="1"/>
    </xf>
    <xf numFmtId="0" fontId="0" fillId="0" borderId="15" xfId="0" applyFill="1" applyBorder="1">
      <alignment vertical="top" wrapText="1"/>
    </xf>
    <xf numFmtId="49" fontId="0" fillId="0" borderId="25" xfId="0" applyNumberFormat="1" applyFill="1" applyBorder="1">
      <alignment vertical="top" wrapText="1"/>
    </xf>
    <xf numFmtId="49" fontId="0" fillId="0" borderId="0" xfId="0" applyNumberFormat="1" applyFill="1">
      <alignment vertical="top" wrapText="1"/>
    </xf>
    <xf numFmtId="0" fontId="3" fillId="15" borderId="16" xfId="0" applyNumberFormat="1" applyFont="1" applyFill="1" applyBorder="1" applyAlignment="1">
      <alignment horizontal="center" vertical="top" wrapText="1"/>
    </xf>
    <xf numFmtId="49" fontId="3" fillId="12" borderId="16" xfId="0" applyNumberFormat="1" applyFont="1" applyFill="1" applyBorder="1" applyAlignment="1">
      <alignment horizontal="center" vertical="top" wrapText="1"/>
    </xf>
    <xf numFmtId="0" fontId="0" fillId="0" borderId="15" xfId="0" applyNumberFormat="1" applyFill="1" applyBorder="1">
      <alignment vertical="top" wrapText="1"/>
    </xf>
    <xf numFmtId="49" fontId="3" fillId="12" borderId="0" xfId="0" applyNumberFormat="1" applyFont="1" applyFill="1" applyBorder="1" applyAlignment="1">
      <alignment horizontal="center" vertical="top" wrapText="1"/>
    </xf>
    <xf numFmtId="0" fontId="3" fillId="12" borderId="16" xfId="0" applyNumberFormat="1" applyFont="1" applyFill="1" applyBorder="1" applyAlignment="1">
      <alignment horizontal="center" vertical="top" wrapText="1"/>
    </xf>
    <xf numFmtId="49" fontId="0" fillId="0" borderId="17" xfId="0" applyNumberFormat="1" applyFill="1" applyBorder="1">
      <alignment vertical="top" wrapText="1"/>
    </xf>
    <xf numFmtId="49" fontId="0" fillId="0" borderId="0" xfId="0" applyNumberFormat="1" applyBorder="1">
      <alignment vertical="top" wrapText="1"/>
    </xf>
    <xf numFmtId="49" fontId="3" fillId="15" borderId="16" xfId="0" applyNumberFormat="1" applyFont="1" applyFill="1" applyBorder="1" applyAlignment="1">
      <alignment horizontal="center" vertical="top" wrapText="1"/>
    </xf>
    <xf numFmtId="0" fontId="35" fillId="0" borderId="0" xfId="0" applyFont="1">
      <alignment vertical="top" wrapText="1"/>
    </xf>
  </cellXfs>
  <cellStyles count="110">
    <cellStyle name="00-Bât. ajouté" xfId="81" xr:uid="{00000000-0005-0000-0000-000000000000}"/>
    <cellStyle name="20 % - Accent1 2" xfId="1" xr:uid="{00000000-0005-0000-0000-000001000000}"/>
    <cellStyle name="20 % - Accent2 2" xfId="2" xr:uid="{00000000-0005-0000-0000-000002000000}"/>
    <cellStyle name="20 % - Accent3 2" xfId="3" xr:uid="{00000000-0005-0000-0000-000003000000}"/>
    <cellStyle name="20 % - Accent4 2" xfId="4" xr:uid="{00000000-0005-0000-0000-000004000000}"/>
    <cellStyle name="20 % - Accent5 2" xfId="5" xr:uid="{00000000-0005-0000-0000-000005000000}"/>
    <cellStyle name="20 % - Accent6 2" xfId="6" xr:uid="{00000000-0005-0000-0000-000006000000}"/>
    <cellStyle name="40 % - Accent1 2" xfId="7" xr:uid="{00000000-0005-0000-0000-000007000000}"/>
    <cellStyle name="40 % - Accent2 2" xfId="8" xr:uid="{00000000-0005-0000-0000-000008000000}"/>
    <cellStyle name="40 % - Accent3 2" xfId="9" xr:uid="{00000000-0005-0000-0000-000009000000}"/>
    <cellStyle name="40 % - Accent4 2" xfId="10" xr:uid="{00000000-0005-0000-0000-00000A000000}"/>
    <cellStyle name="40 % - Accent5 2" xfId="11" xr:uid="{00000000-0005-0000-0000-00000B000000}"/>
    <cellStyle name="40 % - Accent6 2" xfId="12" xr:uid="{00000000-0005-0000-0000-00000C000000}"/>
    <cellStyle name="60 % - Accent1 2" xfId="13" xr:uid="{00000000-0005-0000-0000-00000D000000}"/>
    <cellStyle name="60 % - Accent2 2" xfId="14" xr:uid="{00000000-0005-0000-0000-00000E000000}"/>
    <cellStyle name="60 % - Accent3 2" xfId="15" xr:uid="{00000000-0005-0000-0000-00000F000000}"/>
    <cellStyle name="60 % - Accent4 2" xfId="16" xr:uid="{00000000-0005-0000-0000-000010000000}"/>
    <cellStyle name="60 % - Accent5 2" xfId="17" xr:uid="{00000000-0005-0000-0000-000011000000}"/>
    <cellStyle name="60 % - Accent6 2" xfId="18" xr:uid="{00000000-0005-0000-0000-000012000000}"/>
    <cellStyle name="Accent1 2" xfId="19" xr:uid="{00000000-0005-0000-0000-000013000000}"/>
    <cellStyle name="Accent2 2" xfId="20" xr:uid="{00000000-0005-0000-0000-000014000000}"/>
    <cellStyle name="Accent3 2" xfId="21" xr:uid="{00000000-0005-0000-0000-000015000000}"/>
    <cellStyle name="Accent4 2" xfId="22" xr:uid="{00000000-0005-0000-0000-000016000000}"/>
    <cellStyle name="Accent5 2" xfId="23" xr:uid="{00000000-0005-0000-0000-000017000000}"/>
    <cellStyle name="Accent6 2" xfId="24" xr:uid="{00000000-0005-0000-0000-000018000000}"/>
    <cellStyle name="Avertissement 2" xfId="25" xr:uid="{00000000-0005-0000-0000-000019000000}"/>
    <cellStyle name="BORDURES" xfId="26" xr:uid="{00000000-0005-0000-0000-00001A000000}"/>
    <cellStyle name="Calcul 2" xfId="27" xr:uid="{00000000-0005-0000-0000-00001B000000}"/>
    <cellStyle name="Cellule liée 2" xfId="28" xr:uid="{00000000-0005-0000-0000-00001C000000}"/>
    <cellStyle name="CLASSE" xfId="29" xr:uid="{00000000-0005-0000-0000-00001D000000}"/>
    <cellStyle name="CLASSE 2" xfId="30" xr:uid="{00000000-0005-0000-0000-00001E000000}"/>
    <cellStyle name="Commentaire 2" xfId="31" xr:uid="{00000000-0005-0000-0000-00001F000000}"/>
    <cellStyle name="Entrée 2" xfId="32" xr:uid="{00000000-0005-0000-0000-000020000000}"/>
    <cellStyle name="Euro" xfId="33" xr:uid="{00000000-0005-0000-0000-000021000000}"/>
    <cellStyle name="Euro 2" xfId="34" xr:uid="{00000000-0005-0000-0000-000022000000}"/>
    <cellStyle name="Insatisfaisant 2" xfId="35" xr:uid="{00000000-0005-0000-0000-000023000000}"/>
    <cellStyle name="Milliers 2" xfId="36" xr:uid="{00000000-0005-0000-0000-000024000000}"/>
    <cellStyle name="Milliers 3" xfId="37" xr:uid="{00000000-0005-0000-0000-000025000000}"/>
    <cellStyle name="Monétaire 2" xfId="38" xr:uid="{00000000-0005-0000-0000-000026000000}"/>
    <cellStyle name="Neutre 2" xfId="39" xr:uid="{00000000-0005-0000-0000-000027000000}"/>
    <cellStyle name="Normal" xfId="0" builtinId="0"/>
    <cellStyle name="Normal 10" xfId="40" xr:uid="{00000000-0005-0000-0000-000029000000}"/>
    <cellStyle name="Normal 11" xfId="41" xr:uid="{00000000-0005-0000-0000-00002A000000}"/>
    <cellStyle name="Normal 12" xfId="83" xr:uid="{00000000-0005-0000-0000-00002B000000}"/>
    <cellStyle name="Normal 13" xfId="82" xr:uid="{00000000-0005-0000-0000-00002C000000}"/>
    <cellStyle name="Normal 13 2" xfId="101" xr:uid="{00000000-0005-0000-0000-00002D000000}"/>
    <cellStyle name="Normal 14" xfId="92" xr:uid="{00000000-0005-0000-0000-00002E000000}"/>
    <cellStyle name="Normal 2" xfId="42" xr:uid="{00000000-0005-0000-0000-00002F000000}"/>
    <cellStyle name="Normal 2 2" xfId="43" xr:uid="{00000000-0005-0000-0000-000030000000}"/>
    <cellStyle name="Normal 2 3" xfId="44" xr:uid="{00000000-0005-0000-0000-000031000000}"/>
    <cellStyle name="Normal 3" xfId="45" xr:uid="{00000000-0005-0000-0000-000032000000}"/>
    <cellStyle name="Normal 4" xfId="46" xr:uid="{00000000-0005-0000-0000-000033000000}"/>
    <cellStyle name="Normal 5" xfId="47" xr:uid="{00000000-0005-0000-0000-000034000000}"/>
    <cellStyle name="Normal 6" xfId="48" xr:uid="{00000000-0005-0000-0000-000035000000}"/>
    <cellStyle name="Normal 7" xfId="49" xr:uid="{00000000-0005-0000-0000-000036000000}"/>
    <cellStyle name="Normal 7 2" xfId="50" xr:uid="{00000000-0005-0000-0000-000037000000}"/>
    <cellStyle name="Normal 7 2 2" xfId="51" xr:uid="{00000000-0005-0000-0000-000038000000}"/>
    <cellStyle name="Normal 7 2 2 2" xfId="86" xr:uid="{00000000-0005-0000-0000-000039000000}"/>
    <cellStyle name="Normal 7 2 2 2 2" xfId="104" xr:uid="{00000000-0005-0000-0000-00003A000000}"/>
    <cellStyle name="Normal 7 2 2 3" xfId="95" xr:uid="{00000000-0005-0000-0000-00003B000000}"/>
    <cellStyle name="Normal 7 2 3" xfId="85" xr:uid="{00000000-0005-0000-0000-00003C000000}"/>
    <cellStyle name="Normal 7 2 3 2" xfId="103" xr:uid="{00000000-0005-0000-0000-00003D000000}"/>
    <cellStyle name="Normal 7 2 4" xfId="94" xr:uid="{00000000-0005-0000-0000-00003E000000}"/>
    <cellStyle name="Normal 7 3" xfId="52" xr:uid="{00000000-0005-0000-0000-00003F000000}"/>
    <cellStyle name="Normal 7 3 2" xfId="87" xr:uid="{00000000-0005-0000-0000-000040000000}"/>
    <cellStyle name="Normal 7 3 2 2" xfId="105" xr:uid="{00000000-0005-0000-0000-000041000000}"/>
    <cellStyle name="Normal 7 3 3" xfId="96" xr:uid="{00000000-0005-0000-0000-000042000000}"/>
    <cellStyle name="Normal 7 4" xfId="84" xr:uid="{00000000-0005-0000-0000-000043000000}"/>
    <cellStyle name="Normal 7 4 2" xfId="102" xr:uid="{00000000-0005-0000-0000-000044000000}"/>
    <cellStyle name="Normal 7 5" xfId="93" xr:uid="{00000000-0005-0000-0000-000045000000}"/>
    <cellStyle name="Normal 8" xfId="53" xr:uid="{00000000-0005-0000-0000-000046000000}"/>
    <cellStyle name="Normal 8 2" xfId="54" xr:uid="{00000000-0005-0000-0000-000047000000}"/>
    <cellStyle name="Normal 8 2 2" xfId="55" xr:uid="{00000000-0005-0000-0000-000048000000}"/>
    <cellStyle name="Normal 8 2 2 2" xfId="90" xr:uid="{00000000-0005-0000-0000-000049000000}"/>
    <cellStyle name="Normal 8 2 2 2 2" xfId="108" xr:uid="{00000000-0005-0000-0000-00004A000000}"/>
    <cellStyle name="Normal 8 2 2 3" xfId="99" xr:uid="{00000000-0005-0000-0000-00004B000000}"/>
    <cellStyle name="Normal 8 2 3" xfId="89" xr:uid="{00000000-0005-0000-0000-00004C000000}"/>
    <cellStyle name="Normal 8 2 3 2" xfId="107" xr:uid="{00000000-0005-0000-0000-00004D000000}"/>
    <cellStyle name="Normal 8 2 4" xfId="98" xr:uid="{00000000-0005-0000-0000-00004E000000}"/>
    <cellStyle name="Normal 8 3" xfId="56" xr:uid="{00000000-0005-0000-0000-00004F000000}"/>
    <cellStyle name="Normal 8 3 2" xfId="91" xr:uid="{00000000-0005-0000-0000-000050000000}"/>
    <cellStyle name="Normal 8 3 2 2" xfId="109" xr:uid="{00000000-0005-0000-0000-000051000000}"/>
    <cellStyle name="Normal 8 3 3" xfId="100" xr:uid="{00000000-0005-0000-0000-000052000000}"/>
    <cellStyle name="Normal 8 4" xfId="88" xr:uid="{00000000-0005-0000-0000-000053000000}"/>
    <cellStyle name="Normal 8 4 2" xfId="106" xr:uid="{00000000-0005-0000-0000-000054000000}"/>
    <cellStyle name="Normal 8 5" xfId="97" xr:uid="{00000000-0005-0000-0000-000055000000}"/>
    <cellStyle name="Normal 9" xfId="57" xr:uid="{00000000-0005-0000-0000-000056000000}"/>
    <cellStyle name="objets-moy-%" xfId="58" xr:uid="{00000000-0005-0000-0000-000057000000}"/>
    <cellStyle name="objets-moy-% 2" xfId="59" xr:uid="{00000000-0005-0000-0000-000058000000}"/>
    <cellStyle name="QUADRILLAGE" xfId="60" xr:uid="{00000000-0005-0000-0000-000059000000}"/>
    <cellStyle name="QUADRILLAGE 2" xfId="61" xr:uid="{00000000-0005-0000-0000-00005A000000}"/>
    <cellStyle name="RESPONSABLES" xfId="62" xr:uid="{00000000-0005-0000-0000-00005B000000}"/>
    <cellStyle name="RESPONSABLES 2" xfId="63" xr:uid="{00000000-0005-0000-0000-00005C000000}"/>
    <cellStyle name="Satisfaisant 2" xfId="64" xr:uid="{00000000-0005-0000-0000-00005D000000}"/>
    <cellStyle name="SECTEURS" xfId="65" xr:uid="{00000000-0005-0000-0000-00005E000000}"/>
    <cellStyle name="SECTEURS 2" xfId="66" xr:uid="{00000000-0005-0000-0000-00005F000000}"/>
    <cellStyle name="Sortie 2" xfId="67" xr:uid="{00000000-0005-0000-0000-000060000000}"/>
    <cellStyle name="TCD" xfId="68" xr:uid="{00000000-0005-0000-0000-000061000000}"/>
    <cellStyle name="TCD 2" xfId="69" xr:uid="{00000000-0005-0000-0000-000062000000}"/>
    <cellStyle name="TECH" xfId="70" xr:uid="{00000000-0005-0000-0000-000063000000}"/>
    <cellStyle name="TECH 2" xfId="71" xr:uid="{00000000-0005-0000-0000-000064000000}"/>
    <cellStyle name="Texte explicatif 2" xfId="72" xr:uid="{00000000-0005-0000-0000-000065000000}"/>
    <cellStyle name="Titre 1" xfId="73" xr:uid="{00000000-0005-0000-0000-000066000000}"/>
    <cellStyle name="Titre 2" xfId="74" xr:uid="{00000000-0005-0000-0000-000067000000}"/>
    <cellStyle name="Titre 1 2" xfId="75" xr:uid="{00000000-0005-0000-0000-000068000000}"/>
    <cellStyle name="Titre 2 2" xfId="76" xr:uid="{00000000-0005-0000-0000-000069000000}"/>
    <cellStyle name="Titre 3 2" xfId="77" xr:uid="{00000000-0005-0000-0000-00006A000000}"/>
    <cellStyle name="Titre 4 2" xfId="78" xr:uid="{00000000-0005-0000-0000-00006B000000}"/>
    <cellStyle name="Total 2" xfId="79" xr:uid="{00000000-0005-0000-0000-00006C000000}"/>
    <cellStyle name="Vérification 2" xfId="80" xr:uid="{00000000-0005-0000-0000-00006D000000}"/>
  </cellStyles>
  <dxfs count="21"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</dxf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A2FF"/>
      <rgbColor rgb="00FFFFFF"/>
      <rgbColor rgb="00B0EB9A"/>
      <rgbColor rgb="00CADFFF"/>
      <rgbColor rgb="00E6EFFF"/>
      <rgbColor rgb="00CC503E"/>
      <rgbColor rgb="00000000"/>
      <rgbColor rgb="00FF9781"/>
      <rgbColor rgb="00AFE489"/>
      <rgbColor rgb="00DDDDDD"/>
      <rgbColor rgb="004DAC2B"/>
      <rgbColor rgb="00BF4C85"/>
      <rgbColor rgb="000081CC"/>
      <rgbColor rgb="00EF5FA7"/>
      <rgbColor rgb="00F8D1E0"/>
      <rgbColor rgb="00FBE9F0"/>
      <rgbColor rgb="0061D836"/>
      <rgbColor rgb="00D1F0CC"/>
      <rgbColor rgb="00E9F7E7"/>
      <rgbColor rgb="00C8B428"/>
      <rgbColor rgb="00CACACA"/>
      <rgbColor rgb="00E6E6E6"/>
      <rgbColor rgb="00878787"/>
      <rgbColor rgb="00F9F9F9"/>
      <rgbColor rgb="00BDC0BF"/>
      <rgbColor rgb="00A5A5A5"/>
      <rgbColor rgb="003F3F3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showGridLines="0" zoomScale="85" zoomScaleNormal="85" workbookViewId="0">
      <pane ySplit="1" topLeftCell="A2" activePane="bottomLeft" state="frozen"/>
      <selection pane="bottomLeft" activeCell="I16" sqref="I16"/>
    </sheetView>
  </sheetViews>
  <sheetFormatPr baseColWidth="10" defaultColWidth="16.28515625" defaultRowHeight="11.85" customHeight="1"/>
  <cols>
    <col min="1" max="1" width="10.28515625" style="1" bestFit="1" customWidth="1"/>
    <col min="2" max="2" width="9.7109375" style="1" bestFit="1" customWidth="1"/>
    <col min="3" max="3" width="9" style="1" customWidth="1"/>
    <col min="4" max="4" width="9.28515625" style="1" customWidth="1"/>
    <col min="5" max="5" width="53.28515625" style="1" bestFit="1" customWidth="1"/>
    <col min="6" max="6" width="8.28515625" style="1" customWidth="1"/>
    <col min="7" max="7" width="6.85546875" style="1" customWidth="1"/>
    <col min="8" max="8" width="15.42578125" style="1" customWidth="1"/>
    <col min="9" max="9" width="55.7109375" style="1" customWidth="1"/>
    <col min="10" max="10" width="53.28515625" style="1" customWidth="1"/>
    <col min="11" max="11" width="25.5703125" style="1" hidden="1" customWidth="1"/>
    <col min="12" max="12" width="16.28515625" style="18"/>
    <col min="14" max="16384" width="16.28515625" style="1"/>
  </cols>
  <sheetData>
    <row r="1" spans="1:13" ht="15" customHeight="1" thickBot="1">
      <c r="A1" s="24" t="s">
        <v>3</v>
      </c>
      <c r="B1" s="24" t="s">
        <v>4</v>
      </c>
      <c r="C1" s="24" t="s">
        <v>6</v>
      </c>
      <c r="D1" s="27" t="s">
        <v>174</v>
      </c>
      <c r="E1" s="24" t="s">
        <v>169</v>
      </c>
      <c r="F1" s="24" t="s">
        <v>7</v>
      </c>
      <c r="G1" s="24" t="s">
        <v>175</v>
      </c>
      <c r="H1" s="24" t="s">
        <v>2</v>
      </c>
      <c r="I1" s="26" t="s">
        <v>173</v>
      </c>
      <c r="J1" s="24" t="s">
        <v>15</v>
      </c>
      <c r="K1" s="26" t="s">
        <v>177</v>
      </c>
      <c r="L1" s="22"/>
    </row>
    <row r="2" spans="1:13" ht="15" customHeight="1" thickTop="1">
      <c r="A2" s="21" t="s">
        <v>299</v>
      </c>
      <c r="B2" s="21" t="s">
        <v>300</v>
      </c>
      <c r="C2" s="21" t="s">
        <v>303</v>
      </c>
      <c r="D2" s="21" t="str">
        <f t="shared" ref="D2:D3" si="0">A2&amp;B2&amp;C2</f>
        <v>NAIP</v>
      </c>
      <c r="E2" s="21" t="s">
        <v>302</v>
      </c>
      <c r="F2" s="25">
        <v>4</v>
      </c>
      <c r="G2" s="21" t="s">
        <v>176</v>
      </c>
      <c r="H2" s="21" t="s">
        <v>304</v>
      </c>
      <c r="I2" s="21" t="s">
        <v>313</v>
      </c>
      <c r="J2" s="21" t="s">
        <v>228</v>
      </c>
      <c r="K2" s="21" t="s">
        <v>182</v>
      </c>
      <c r="L2" s="22"/>
      <c r="M2" s="1"/>
    </row>
    <row r="3" spans="1:13" ht="15" customHeight="1">
      <c r="A3" s="21" t="s">
        <v>299</v>
      </c>
      <c r="B3" s="21" t="s">
        <v>300</v>
      </c>
      <c r="C3" s="21" t="s">
        <v>301</v>
      </c>
      <c r="D3" s="21" t="str">
        <f t="shared" si="0"/>
        <v>NAIH</v>
      </c>
      <c r="E3" s="21" t="s">
        <v>298</v>
      </c>
      <c r="F3" s="25">
        <v>2</v>
      </c>
      <c r="G3" s="21" t="s">
        <v>176</v>
      </c>
      <c r="H3" s="21" t="s">
        <v>304</v>
      </c>
      <c r="I3" s="21" t="s">
        <v>313</v>
      </c>
      <c r="J3" s="21" t="s">
        <v>228</v>
      </c>
      <c r="K3" s="21" t="s">
        <v>182</v>
      </c>
      <c r="L3" s="22"/>
      <c r="M3" s="1"/>
    </row>
    <row r="10" spans="1:13" ht="11.85" customHeight="1">
      <c r="I10" s="31"/>
    </row>
    <row r="11" spans="1:13" ht="11.85" customHeight="1">
      <c r="I11" s="31"/>
    </row>
  </sheetData>
  <autoFilter ref="A1:S3" xr:uid="{00000000-0009-0000-0000-000000000000}"/>
  <conditionalFormatting sqref="A2:K3">
    <cfRule type="expression" dxfId="20" priority="33">
      <formula>(MOD(ROW(),2))</formula>
    </cfRule>
    <cfRule type="expression" dxfId="19" priority="34">
      <formula>NOT(MOD(ROW(),2))</formula>
    </cfRule>
  </conditionalFormatting>
  <pageMargins left="0.5" right="0.5" top="1.3149999999999999" bottom="0.75" header="0.27777800000000002" footer="0.27777800000000002"/>
  <pageSetup scale="68" orientation="portrait" r:id="rId1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D54"/>
  <sheetViews>
    <sheetView showGridLines="0" tabSelected="1" zoomScale="85" zoomScaleNormal="85" workbookViewId="0">
      <pane ySplit="1" topLeftCell="A2" activePane="bottomLeft" state="frozen"/>
      <selection activeCell="R1" sqref="R1"/>
      <selection pane="bottomLeft" activeCell="D12" sqref="D12"/>
    </sheetView>
  </sheetViews>
  <sheetFormatPr baseColWidth="10" defaultColWidth="23.28515625" defaultRowHeight="11.85" customHeight="1"/>
  <cols>
    <col min="1" max="1" width="10.28515625" style="1" bestFit="1" customWidth="1"/>
    <col min="2" max="2" width="10" style="1" bestFit="1" customWidth="1"/>
    <col min="3" max="3" width="14.42578125" style="1" bestFit="1" customWidth="1"/>
    <col min="4" max="4" width="19.42578125" style="1" bestFit="1" customWidth="1"/>
    <col min="5" max="5" width="6.85546875" style="11" bestFit="1" customWidth="1"/>
    <col min="6" max="6" width="9.85546875" style="11" bestFit="1" customWidth="1"/>
    <col min="7" max="7" width="8.140625" style="11" bestFit="1" customWidth="1"/>
    <col min="8" max="8" width="66.7109375" style="1" bestFit="1" customWidth="1"/>
    <col min="9" max="9" width="22.7109375" style="1" bestFit="1" customWidth="1"/>
    <col min="10" max="10" width="13.42578125" style="1" customWidth="1"/>
    <col min="11" max="11" width="12.140625" style="1" customWidth="1"/>
    <col min="12" max="12" width="15.28515625" style="1" customWidth="1"/>
    <col min="13" max="13" width="7.5703125" style="1" customWidth="1"/>
    <col min="14" max="14" width="22.7109375" style="1" customWidth="1"/>
    <col min="15" max="15" width="18.42578125" style="1" customWidth="1"/>
    <col min="16" max="16" width="14.85546875" style="1" customWidth="1"/>
    <col min="17" max="21" width="14.5703125" style="1" customWidth="1"/>
    <col min="22" max="22" width="14.85546875" style="1" customWidth="1"/>
    <col min="23" max="23" width="14.5703125" style="1" customWidth="1"/>
    <col min="24" max="24" width="21.5703125" style="1" bestFit="1" customWidth="1"/>
    <col min="25" max="25" width="25.7109375" style="1" bestFit="1" customWidth="1"/>
    <col min="26" max="26" width="38.42578125" style="1" bestFit="1" customWidth="1"/>
    <col min="27" max="27" width="39" style="1" bestFit="1" customWidth="1"/>
    <col min="28" max="28" width="35.140625" style="1" bestFit="1" customWidth="1"/>
    <col min="29" max="29" width="35.140625" style="1" customWidth="1"/>
    <col min="30" max="30" width="14.85546875" style="1" customWidth="1"/>
    <col min="31" max="16384" width="23.28515625" style="1"/>
  </cols>
  <sheetData>
    <row r="1" spans="1:30" ht="15" customHeight="1" thickBot="1">
      <c r="A1" s="30" t="s">
        <v>3</v>
      </c>
      <c r="B1" s="30" t="s">
        <v>4</v>
      </c>
      <c r="C1" s="30" t="s">
        <v>6</v>
      </c>
      <c r="D1" s="23" t="s">
        <v>169</v>
      </c>
      <c r="E1" s="30" t="s">
        <v>9</v>
      </c>
      <c r="F1" s="30" t="s">
        <v>10</v>
      </c>
      <c r="G1" s="30" t="s">
        <v>11</v>
      </c>
      <c r="H1" s="30" t="s">
        <v>5</v>
      </c>
      <c r="I1" s="30" t="s">
        <v>183</v>
      </c>
      <c r="J1" s="30" t="s">
        <v>181</v>
      </c>
      <c r="K1" s="30" t="s">
        <v>16</v>
      </c>
      <c r="L1" s="30" t="s">
        <v>17</v>
      </c>
      <c r="M1" s="30" t="s">
        <v>12</v>
      </c>
      <c r="N1" s="30" t="s">
        <v>207</v>
      </c>
      <c r="O1" s="30" t="s">
        <v>178</v>
      </c>
      <c r="P1" s="30" t="s">
        <v>184</v>
      </c>
      <c r="Q1" s="30" t="s">
        <v>180</v>
      </c>
      <c r="R1" s="30" t="s">
        <v>221</v>
      </c>
      <c r="S1" s="30" t="s">
        <v>218</v>
      </c>
      <c r="T1" s="30" t="s">
        <v>219</v>
      </c>
      <c r="U1" s="30" t="s">
        <v>220</v>
      </c>
      <c r="V1" s="30" t="s">
        <v>209</v>
      </c>
      <c r="W1" s="30" t="s">
        <v>208</v>
      </c>
      <c r="X1" s="23" t="s">
        <v>13</v>
      </c>
      <c r="Y1" s="30" t="s">
        <v>14</v>
      </c>
      <c r="Z1" s="30" t="s">
        <v>187</v>
      </c>
      <c r="AA1" s="30" t="s">
        <v>188</v>
      </c>
      <c r="AB1" s="30" t="s">
        <v>206</v>
      </c>
      <c r="AC1" s="30" t="s">
        <v>205</v>
      </c>
      <c r="AD1" s="30" t="s">
        <v>179</v>
      </c>
    </row>
    <row r="2" spans="1:30" ht="15" customHeight="1" thickTop="1">
      <c r="A2" s="21" t="s">
        <v>299</v>
      </c>
      <c r="B2" s="21" t="s">
        <v>300</v>
      </c>
      <c r="C2" s="21" t="s">
        <v>303</v>
      </c>
      <c r="D2" s="21" t="str">
        <f t="shared" ref="D2:D53" si="0">A2&amp;B2&amp;C2</f>
        <v>NAIP</v>
      </c>
      <c r="E2" s="21" t="s">
        <v>170</v>
      </c>
      <c r="F2" s="21" t="s">
        <v>27</v>
      </c>
      <c r="G2" s="21" t="s">
        <v>26</v>
      </c>
      <c r="H2" s="21" t="s">
        <v>28</v>
      </c>
      <c r="I2" s="21" t="str">
        <f t="shared" ref="I2:I53" si="1">A2&amp;B2&amp;C2&amp;E2&amp;F2&amp;G2</f>
        <v>NAIPRCMTO01</v>
      </c>
      <c r="J2" s="21"/>
      <c r="K2" s="25">
        <f>VLOOKUP(F2,Dictionnaire!$A$2:$C$32,3,FALSE)</f>
        <v>5</v>
      </c>
      <c r="L2" s="25">
        <v>1</v>
      </c>
      <c r="M2" s="25" t="str">
        <f t="shared" ref="M2:M53" si="2">F2&amp;"01"</f>
        <v>MTO01</v>
      </c>
      <c r="N2" s="25" t="str">
        <f>VLOOKUP(F2,Dictionnaire!$A$2:$C$30,2,FALSE)</f>
        <v>Station météorologique</v>
      </c>
      <c r="O2" s="20" t="s">
        <v>145</v>
      </c>
      <c r="P2" s="21" t="s">
        <v>185</v>
      </c>
      <c r="Q2" s="21"/>
      <c r="R2" s="21" t="s">
        <v>32</v>
      </c>
      <c r="S2" s="21" t="s">
        <v>32</v>
      </c>
      <c r="T2" s="21" t="s">
        <v>32</v>
      </c>
      <c r="U2" s="21" t="s">
        <v>32</v>
      </c>
      <c r="V2" s="21" t="s">
        <v>32</v>
      </c>
      <c r="W2" s="19" t="s">
        <v>32</v>
      </c>
      <c r="X2" s="19" t="str">
        <f t="shared" ref="X2:X53" si="3">R2&amp;S2&amp;T2&amp;U2&amp;V2&amp;W2</f>
        <v>??????</v>
      </c>
      <c r="Y2" s="21" t="s">
        <v>32</v>
      </c>
      <c r="Z2" s="21"/>
      <c r="AA2" s="21"/>
      <c r="AB2" s="21"/>
      <c r="AC2" s="21"/>
      <c r="AD2" s="21"/>
    </row>
    <row r="3" spans="1:30" ht="15" customHeight="1">
      <c r="A3" s="21" t="s">
        <v>299</v>
      </c>
      <c r="B3" s="21" t="s">
        <v>300</v>
      </c>
      <c r="C3" s="21" t="s">
        <v>301</v>
      </c>
      <c r="D3" s="21" t="str">
        <f t="shared" si="0"/>
        <v>NAIH</v>
      </c>
      <c r="E3" s="21" t="s">
        <v>170</v>
      </c>
      <c r="F3" s="21" t="s">
        <v>23</v>
      </c>
      <c r="G3" s="21" t="s">
        <v>26</v>
      </c>
      <c r="H3" s="21" t="s">
        <v>222</v>
      </c>
      <c r="I3" s="21" t="str">
        <f t="shared" si="1"/>
        <v>NAIHRCCHF01</v>
      </c>
      <c r="J3" s="21" t="s">
        <v>186</v>
      </c>
      <c r="K3" s="25">
        <f>VLOOKUP(F3,Dictionnaire!$A$2:$C$32,3,FALSE)</f>
        <v>20</v>
      </c>
      <c r="L3" s="25">
        <v>1</v>
      </c>
      <c r="M3" s="25" t="str">
        <f t="shared" si="2"/>
        <v>CHF01</v>
      </c>
      <c r="N3" s="25" t="str">
        <f>VLOOKUP(F3,Dictionnaire!$A$2:$C$30,2,FALSE)</f>
        <v>Chaufferie</v>
      </c>
      <c r="O3" s="20" t="s">
        <v>149</v>
      </c>
      <c r="P3" s="21" t="s">
        <v>185</v>
      </c>
      <c r="Q3" s="21"/>
      <c r="R3" s="21" t="s">
        <v>32</v>
      </c>
      <c r="S3" s="21" t="s">
        <v>32</v>
      </c>
      <c r="T3" s="21" t="s">
        <v>32</v>
      </c>
      <c r="U3" s="21" t="s">
        <v>32</v>
      </c>
      <c r="V3" s="21" t="s">
        <v>32</v>
      </c>
      <c r="W3" s="19" t="s">
        <v>32</v>
      </c>
      <c r="X3" s="19" t="str">
        <f t="shared" si="3"/>
        <v>??????</v>
      </c>
      <c r="Y3" s="21" t="s">
        <v>32</v>
      </c>
      <c r="Z3" s="21"/>
      <c r="AA3" s="21"/>
      <c r="AB3" s="21"/>
      <c r="AC3" s="21"/>
      <c r="AD3" s="21"/>
    </row>
    <row r="4" spans="1:30" ht="15" customHeight="1">
      <c r="A4" s="21" t="s">
        <v>299</v>
      </c>
      <c r="B4" s="21" t="s">
        <v>300</v>
      </c>
      <c r="C4" s="21" t="s">
        <v>301</v>
      </c>
      <c r="D4" s="21" t="str">
        <f t="shared" si="0"/>
        <v>NAIH</v>
      </c>
      <c r="E4" s="21" t="s">
        <v>170</v>
      </c>
      <c r="F4" s="21" t="s">
        <v>34</v>
      </c>
      <c r="G4" s="21" t="s">
        <v>26</v>
      </c>
      <c r="H4" s="21" t="s">
        <v>223</v>
      </c>
      <c r="I4" s="21" t="str">
        <f t="shared" si="1"/>
        <v>NAIHRCECH01</v>
      </c>
      <c r="J4" s="21"/>
      <c r="K4" s="25">
        <f>VLOOKUP(F4,Dictionnaire!$A$2:$C$32,3,FALSE)</f>
        <v>4</v>
      </c>
      <c r="L4" s="25">
        <v>1</v>
      </c>
      <c r="M4" s="25" t="str">
        <f t="shared" si="2"/>
        <v>ECH01</v>
      </c>
      <c r="N4" s="25" t="str">
        <f>VLOOKUP(F4,Dictionnaire!$A$2:$C$30,2,FALSE)</f>
        <v>Echangeur</v>
      </c>
      <c r="O4" s="20" t="str">
        <f>M4&amp;"01"</f>
        <v>ECH0101</v>
      </c>
      <c r="P4" s="21" t="s">
        <v>185</v>
      </c>
      <c r="Q4" s="21"/>
      <c r="R4" s="21" t="s">
        <v>32</v>
      </c>
      <c r="S4" s="21" t="s">
        <v>32</v>
      </c>
      <c r="T4" s="21" t="s">
        <v>32</v>
      </c>
      <c r="U4" s="21" t="s">
        <v>32</v>
      </c>
      <c r="V4" s="21" t="s">
        <v>32</v>
      </c>
      <c r="W4" s="19" t="s">
        <v>32</v>
      </c>
      <c r="X4" s="19" t="str">
        <f t="shared" si="3"/>
        <v>??????</v>
      </c>
      <c r="Y4" s="21" t="s">
        <v>32</v>
      </c>
      <c r="Z4" s="21"/>
      <c r="AA4" s="21"/>
      <c r="AB4" s="21"/>
      <c r="AC4" s="21"/>
      <c r="AD4" s="21"/>
    </row>
    <row r="5" spans="1:30" ht="15" customHeight="1">
      <c r="A5" s="21" t="s">
        <v>299</v>
      </c>
      <c r="B5" s="21" t="s">
        <v>300</v>
      </c>
      <c r="C5" s="21" t="s">
        <v>301</v>
      </c>
      <c r="D5" s="21" t="str">
        <f t="shared" si="0"/>
        <v>NAIH</v>
      </c>
      <c r="E5" s="21" t="s">
        <v>170</v>
      </c>
      <c r="F5" s="21" t="s">
        <v>18</v>
      </c>
      <c r="G5" s="21" t="s">
        <v>238</v>
      </c>
      <c r="H5" s="21" t="s">
        <v>244</v>
      </c>
      <c r="I5" s="21" t="str">
        <f t="shared" si="1"/>
        <v>NAIHRC_EC00</v>
      </c>
      <c r="J5" s="21"/>
      <c r="K5" s="25">
        <f>VLOOKUP(F5,Dictionnaire!$A$2:$C$32,3,FALSE)</f>
        <v>30</v>
      </c>
      <c r="L5" s="25">
        <v>1</v>
      </c>
      <c r="M5" s="25" t="str">
        <f t="shared" si="2"/>
        <v>_EC01</v>
      </c>
      <c r="N5" s="25" t="str">
        <f>VLOOKUP(F5,Dictionnaire!$A$2:$C$30,2,FALSE)</f>
        <v>Réseau de chauffage</v>
      </c>
      <c r="O5" s="20" t="s">
        <v>19</v>
      </c>
      <c r="P5" s="21" t="s">
        <v>185</v>
      </c>
      <c r="Q5" s="21"/>
      <c r="R5" s="21" t="s">
        <v>32</v>
      </c>
      <c r="S5" s="21" t="s">
        <v>32</v>
      </c>
      <c r="T5" s="21" t="s">
        <v>32</v>
      </c>
      <c r="U5" s="21" t="s">
        <v>32</v>
      </c>
      <c r="V5" s="21" t="s">
        <v>32</v>
      </c>
      <c r="W5" s="19" t="s">
        <v>32</v>
      </c>
      <c r="X5" s="19" t="str">
        <f t="shared" si="3"/>
        <v>??????</v>
      </c>
      <c r="Y5" s="21" t="s">
        <v>32</v>
      </c>
      <c r="Z5" s="21"/>
      <c r="AA5" s="21"/>
      <c r="AB5" s="21"/>
      <c r="AC5" s="21"/>
      <c r="AD5" s="21"/>
    </row>
    <row r="6" spans="1:30" ht="15" customHeight="1">
      <c r="A6" s="21" t="s">
        <v>299</v>
      </c>
      <c r="B6" s="21" t="s">
        <v>300</v>
      </c>
      <c r="C6" s="21" t="s">
        <v>301</v>
      </c>
      <c r="D6" s="21" t="str">
        <f t="shared" ref="D6:D12" si="4">A6&amp;B6&amp;C6</f>
        <v>NAIH</v>
      </c>
      <c r="E6" s="21" t="s">
        <v>170</v>
      </c>
      <c r="F6" s="21" t="s">
        <v>18</v>
      </c>
      <c r="G6" s="21" t="s">
        <v>26</v>
      </c>
      <c r="H6" s="21" t="s">
        <v>239</v>
      </c>
      <c r="I6" s="21" t="str">
        <f t="shared" ref="I6:I12" si="5">A6&amp;B6&amp;C6&amp;E6&amp;F6&amp;G6</f>
        <v>NAIHRC_EC01</v>
      </c>
      <c r="J6" s="21"/>
      <c r="K6" s="25">
        <f>VLOOKUP(F6,Dictionnaire!$A$2:$C$32,3,FALSE)</f>
        <v>30</v>
      </c>
      <c r="L6" s="25">
        <v>1</v>
      </c>
      <c r="M6" s="25" t="str">
        <f t="shared" ref="M6:M12" si="6">F6&amp;"01"</f>
        <v>_EC01</v>
      </c>
      <c r="N6" s="25" t="str">
        <f>VLOOKUP(F6,Dictionnaire!$A$2:$C$30,2,FALSE)</f>
        <v>Réseau de chauffage</v>
      </c>
      <c r="O6" s="20" t="str">
        <f t="shared" ref="O6:O12" si="7">M6&amp;"01"</f>
        <v>_EC0101</v>
      </c>
      <c r="P6" s="21" t="s">
        <v>185</v>
      </c>
      <c r="Q6" s="21"/>
      <c r="R6" s="21" t="s">
        <v>32</v>
      </c>
      <c r="S6" s="21" t="s">
        <v>32</v>
      </c>
      <c r="T6" s="21" t="s">
        <v>32</v>
      </c>
      <c r="U6" s="21" t="s">
        <v>32</v>
      </c>
      <c r="V6" s="21" t="s">
        <v>32</v>
      </c>
      <c r="W6" s="19" t="s">
        <v>32</v>
      </c>
      <c r="X6" s="19" t="str">
        <f t="shared" ref="X6:X12" si="8">R6&amp;S6&amp;T6&amp;U6&amp;V6&amp;W6</f>
        <v>??????</v>
      </c>
      <c r="Y6" s="21" t="s">
        <v>32</v>
      </c>
      <c r="Z6" s="21"/>
      <c r="AA6" s="21"/>
      <c r="AB6" s="21"/>
      <c r="AC6" s="21"/>
      <c r="AD6" s="21"/>
    </row>
    <row r="7" spans="1:30" ht="15" customHeight="1">
      <c r="A7" s="21" t="s">
        <v>299</v>
      </c>
      <c r="B7" s="21" t="s">
        <v>300</v>
      </c>
      <c r="C7" s="21" t="s">
        <v>301</v>
      </c>
      <c r="D7" s="21" t="str">
        <f t="shared" si="4"/>
        <v>NAIH</v>
      </c>
      <c r="E7" s="21" t="s">
        <v>170</v>
      </c>
      <c r="F7" s="21" t="s">
        <v>18</v>
      </c>
      <c r="G7" s="21" t="s">
        <v>24</v>
      </c>
      <c r="H7" s="21" t="s">
        <v>240</v>
      </c>
      <c r="I7" s="21" t="str">
        <f t="shared" si="5"/>
        <v>NAIHRC_EC02</v>
      </c>
      <c r="J7" s="21"/>
      <c r="K7" s="25">
        <f>VLOOKUP(F7,Dictionnaire!$A$2:$C$32,3,FALSE)</f>
        <v>30</v>
      </c>
      <c r="L7" s="25">
        <v>1</v>
      </c>
      <c r="M7" s="25" t="str">
        <f t="shared" si="6"/>
        <v>_EC01</v>
      </c>
      <c r="N7" s="25" t="str">
        <f>VLOOKUP(F7,Dictionnaire!$A$2:$C$30,2,FALSE)</f>
        <v>Réseau de chauffage</v>
      </c>
      <c r="O7" s="20" t="str">
        <f t="shared" si="7"/>
        <v>_EC0101</v>
      </c>
      <c r="P7" s="21" t="s">
        <v>185</v>
      </c>
      <c r="Q7" s="21"/>
      <c r="R7" s="21" t="s">
        <v>32</v>
      </c>
      <c r="S7" s="21" t="s">
        <v>32</v>
      </c>
      <c r="T7" s="21" t="s">
        <v>32</v>
      </c>
      <c r="U7" s="21" t="s">
        <v>32</v>
      </c>
      <c r="V7" s="21" t="s">
        <v>32</v>
      </c>
      <c r="W7" s="19" t="s">
        <v>32</v>
      </c>
      <c r="X7" s="19" t="str">
        <f t="shared" si="8"/>
        <v>??????</v>
      </c>
      <c r="Y7" s="21" t="s">
        <v>32</v>
      </c>
      <c r="Z7" s="21"/>
      <c r="AA7" s="21"/>
      <c r="AB7" s="21"/>
      <c r="AC7" s="21"/>
      <c r="AD7" s="21"/>
    </row>
    <row r="8" spans="1:30" ht="15" customHeight="1">
      <c r="A8" s="21" t="s">
        <v>299</v>
      </c>
      <c r="B8" s="21" t="s">
        <v>300</v>
      </c>
      <c r="C8" s="21" t="s">
        <v>301</v>
      </c>
      <c r="D8" s="21" t="str">
        <f t="shared" si="4"/>
        <v>NAIH</v>
      </c>
      <c r="E8" s="21" t="s">
        <v>170</v>
      </c>
      <c r="F8" s="21" t="s">
        <v>18</v>
      </c>
      <c r="G8" s="21" t="s">
        <v>241</v>
      </c>
      <c r="H8" s="21" t="s">
        <v>242</v>
      </c>
      <c r="I8" s="21" t="str">
        <f t="shared" si="5"/>
        <v>NAIHRC_EC03</v>
      </c>
      <c r="J8" s="21"/>
      <c r="K8" s="25">
        <f>VLOOKUP(F8,Dictionnaire!$A$2:$C$32,3,FALSE)</f>
        <v>30</v>
      </c>
      <c r="L8" s="25">
        <v>1</v>
      </c>
      <c r="M8" s="25" t="str">
        <f t="shared" si="6"/>
        <v>_EC01</v>
      </c>
      <c r="N8" s="25" t="str">
        <f>VLOOKUP(F8,Dictionnaire!$A$2:$C$30,2,FALSE)</f>
        <v>Réseau de chauffage</v>
      </c>
      <c r="O8" s="20" t="s">
        <v>19</v>
      </c>
      <c r="P8" s="21" t="s">
        <v>185</v>
      </c>
      <c r="Q8" s="21"/>
      <c r="R8" s="21" t="s">
        <v>32</v>
      </c>
      <c r="S8" s="21" t="s">
        <v>32</v>
      </c>
      <c r="T8" s="21" t="s">
        <v>32</v>
      </c>
      <c r="U8" s="21" t="s">
        <v>32</v>
      </c>
      <c r="V8" s="21" t="s">
        <v>32</v>
      </c>
      <c r="W8" s="19" t="s">
        <v>32</v>
      </c>
      <c r="X8" s="19" t="str">
        <f t="shared" si="8"/>
        <v>??????</v>
      </c>
      <c r="Y8" s="21" t="s">
        <v>32</v>
      </c>
      <c r="Z8" s="21"/>
      <c r="AA8" s="21"/>
      <c r="AB8" s="21"/>
      <c r="AC8" s="21"/>
      <c r="AD8" s="21"/>
    </row>
    <row r="9" spans="1:30" ht="15" customHeight="1">
      <c r="A9" s="21" t="s">
        <v>299</v>
      </c>
      <c r="B9" s="21" t="s">
        <v>300</v>
      </c>
      <c r="C9" s="21" t="s">
        <v>301</v>
      </c>
      <c r="D9" s="21" t="str">
        <f t="shared" si="4"/>
        <v>NAIH</v>
      </c>
      <c r="E9" s="21" t="s">
        <v>170</v>
      </c>
      <c r="F9" s="21" t="s">
        <v>18</v>
      </c>
      <c r="G9" s="21" t="s">
        <v>243</v>
      </c>
      <c r="H9" s="21" t="s">
        <v>293</v>
      </c>
      <c r="I9" s="21" t="str">
        <f t="shared" si="5"/>
        <v>NAIHRC_EC04</v>
      </c>
      <c r="J9" s="21"/>
      <c r="K9" s="25">
        <f>VLOOKUP(F9,Dictionnaire!$A$2:$C$32,3,FALSE)</f>
        <v>30</v>
      </c>
      <c r="L9" s="25">
        <v>1</v>
      </c>
      <c r="M9" s="25" t="str">
        <f t="shared" si="6"/>
        <v>_EC01</v>
      </c>
      <c r="N9" s="25" t="str">
        <f>VLOOKUP(F9,Dictionnaire!$A$2:$C$30,2,FALSE)</f>
        <v>Réseau de chauffage</v>
      </c>
      <c r="O9" s="20" t="str">
        <f t="shared" si="7"/>
        <v>_EC0101</v>
      </c>
      <c r="P9" s="21" t="s">
        <v>185</v>
      </c>
      <c r="Q9" s="21"/>
      <c r="R9" s="21" t="s">
        <v>32</v>
      </c>
      <c r="S9" s="21" t="s">
        <v>32</v>
      </c>
      <c r="T9" s="21" t="s">
        <v>32</v>
      </c>
      <c r="U9" s="21" t="s">
        <v>32</v>
      </c>
      <c r="V9" s="21" t="s">
        <v>32</v>
      </c>
      <c r="W9" s="19" t="s">
        <v>32</v>
      </c>
      <c r="X9" s="19" t="str">
        <f t="shared" si="8"/>
        <v>??????</v>
      </c>
      <c r="Y9" s="21" t="s">
        <v>32</v>
      </c>
      <c r="Z9" s="21"/>
      <c r="AA9" s="21"/>
      <c r="AB9" s="21"/>
      <c r="AC9" s="21"/>
      <c r="AD9" s="21"/>
    </row>
    <row r="10" spans="1:30" ht="15" customHeight="1">
      <c r="A10" s="21" t="s">
        <v>299</v>
      </c>
      <c r="B10" s="21" t="s">
        <v>300</v>
      </c>
      <c r="C10" s="21" t="s">
        <v>301</v>
      </c>
      <c r="D10" s="21" t="str">
        <f t="shared" si="4"/>
        <v>NAIH</v>
      </c>
      <c r="E10" s="21" t="s">
        <v>237</v>
      </c>
      <c r="F10" s="21" t="s">
        <v>20</v>
      </c>
      <c r="G10" s="21" t="s">
        <v>26</v>
      </c>
      <c r="H10" s="21" t="s">
        <v>232</v>
      </c>
      <c r="I10" s="21" t="str">
        <f t="shared" si="5"/>
        <v>NAIHS1SEC01</v>
      </c>
      <c r="J10" s="21"/>
      <c r="K10" s="25">
        <f>VLOOKUP(F10,Dictionnaire!$A$2:$C$32,3,FALSE)</f>
        <v>15</v>
      </c>
      <c r="L10" s="25">
        <v>1</v>
      </c>
      <c r="M10" s="25" t="str">
        <f t="shared" si="6"/>
        <v>SEC01</v>
      </c>
      <c r="N10" s="25" t="str">
        <f>VLOOKUP(F10,Dictionnaire!$A$2:$C$30,2,FALSE)</f>
        <v>Sous station chauffage</v>
      </c>
      <c r="O10" s="20" t="str">
        <f t="shared" si="7"/>
        <v>SEC0101</v>
      </c>
      <c r="P10" s="21" t="s">
        <v>185</v>
      </c>
      <c r="Q10" s="21"/>
      <c r="R10" s="21" t="s">
        <v>32</v>
      </c>
      <c r="S10" s="21" t="s">
        <v>32</v>
      </c>
      <c r="T10" s="21" t="s">
        <v>32</v>
      </c>
      <c r="U10" s="21" t="s">
        <v>32</v>
      </c>
      <c r="V10" s="21" t="s">
        <v>32</v>
      </c>
      <c r="W10" s="19" t="s">
        <v>32</v>
      </c>
      <c r="X10" s="19" t="str">
        <f t="shared" si="8"/>
        <v>??????</v>
      </c>
      <c r="Y10" s="21" t="s">
        <v>32</v>
      </c>
      <c r="Z10" s="21"/>
      <c r="AA10" s="21"/>
      <c r="AB10" s="21"/>
      <c r="AC10" s="21"/>
      <c r="AD10" s="21"/>
    </row>
    <row r="11" spans="1:30" ht="15" customHeight="1">
      <c r="A11" s="21" t="s">
        <v>299</v>
      </c>
      <c r="B11" s="21" t="s">
        <v>300</v>
      </c>
      <c r="C11" s="21" t="s">
        <v>301</v>
      </c>
      <c r="D11" s="21" t="str">
        <f t="shared" si="4"/>
        <v>NAIH</v>
      </c>
      <c r="E11" s="21" t="s">
        <v>237</v>
      </c>
      <c r="F11" s="21" t="s">
        <v>18</v>
      </c>
      <c r="G11" s="21" t="s">
        <v>26</v>
      </c>
      <c r="H11" s="21" t="s">
        <v>245</v>
      </c>
      <c r="I11" s="21" t="str">
        <f t="shared" si="5"/>
        <v>NAIHS1_EC01</v>
      </c>
      <c r="J11" s="21"/>
      <c r="K11" s="25">
        <f>VLOOKUP(F11,Dictionnaire!$A$2:$C$32,3,FALSE)</f>
        <v>30</v>
      </c>
      <c r="L11" s="25">
        <v>1</v>
      </c>
      <c r="M11" s="25" t="str">
        <f t="shared" si="6"/>
        <v>_EC01</v>
      </c>
      <c r="N11" s="25" t="str">
        <f>VLOOKUP(F11,Dictionnaire!$A$2:$C$30,2,FALSE)</f>
        <v>Réseau de chauffage</v>
      </c>
      <c r="O11" s="20" t="s">
        <v>19</v>
      </c>
      <c r="P11" s="21" t="s">
        <v>185</v>
      </c>
      <c r="Q11" s="21"/>
      <c r="R11" s="21" t="s">
        <v>32</v>
      </c>
      <c r="S11" s="21" t="s">
        <v>32</v>
      </c>
      <c r="T11" s="21" t="s">
        <v>32</v>
      </c>
      <c r="U11" s="21" t="s">
        <v>32</v>
      </c>
      <c r="V11" s="21" t="s">
        <v>32</v>
      </c>
      <c r="W11" s="19" t="s">
        <v>32</v>
      </c>
      <c r="X11" s="19" t="str">
        <f t="shared" si="8"/>
        <v>??????</v>
      </c>
      <c r="Y11" s="21" t="s">
        <v>32</v>
      </c>
      <c r="Z11" s="21"/>
      <c r="AA11" s="21"/>
      <c r="AB11" s="21"/>
      <c r="AC11" s="21"/>
      <c r="AD11" s="21"/>
    </row>
    <row r="12" spans="1:30" ht="15" customHeight="1">
      <c r="A12" s="21" t="s">
        <v>299</v>
      </c>
      <c r="B12" s="21" t="s">
        <v>300</v>
      </c>
      <c r="C12" s="21" t="s">
        <v>303</v>
      </c>
      <c r="D12" s="21" t="str">
        <f t="shared" si="4"/>
        <v>NAIP</v>
      </c>
      <c r="E12" s="21" t="s">
        <v>237</v>
      </c>
      <c r="F12" s="21" t="s">
        <v>20</v>
      </c>
      <c r="G12" s="21" t="s">
        <v>24</v>
      </c>
      <c r="H12" s="21" t="s">
        <v>39</v>
      </c>
      <c r="I12" s="21" t="str">
        <f t="shared" si="5"/>
        <v>NAIPS1SEC02</v>
      </c>
      <c r="J12" s="21"/>
      <c r="K12" s="25">
        <f>VLOOKUP(F12,Dictionnaire!$A$2:$C$32,3,FALSE)</f>
        <v>15</v>
      </c>
      <c r="L12" s="25">
        <v>1</v>
      </c>
      <c r="M12" s="25" t="str">
        <f t="shared" si="6"/>
        <v>SEC01</v>
      </c>
      <c r="N12" s="25" t="str">
        <f>VLOOKUP(F12,Dictionnaire!$A$2:$C$30,2,FALSE)</f>
        <v>Sous station chauffage</v>
      </c>
      <c r="O12" s="20" t="str">
        <f t="shared" si="7"/>
        <v>SEC0101</v>
      </c>
      <c r="P12" s="21" t="s">
        <v>185</v>
      </c>
      <c r="Q12" s="21"/>
      <c r="R12" s="21" t="s">
        <v>32</v>
      </c>
      <c r="S12" s="21" t="s">
        <v>32</v>
      </c>
      <c r="T12" s="21" t="s">
        <v>32</v>
      </c>
      <c r="U12" s="21" t="s">
        <v>32</v>
      </c>
      <c r="V12" s="21" t="s">
        <v>32</v>
      </c>
      <c r="W12" s="19" t="s">
        <v>32</v>
      </c>
      <c r="X12" s="19" t="str">
        <f t="shared" si="8"/>
        <v>??????</v>
      </c>
      <c r="Y12" s="21" t="s">
        <v>32</v>
      </c>
      <c r="Z12" s="21"/>
      <c r="AA12" s="21"/>
      <c r="AB12" s="21"/>
      <c r="AC12" s="21"/>
      <c r="AD12" s="21"/>
    </row>
    <row r="13" spans="1:30" ht="15" customHeight="1">
      <c r="A13" s="21" t="s">
        <v>299</v>
      </c>
      <c r="B13" s="21" t="s">
        <v>300</v>
      </c>
      <c r="C13" s="21" t="s">
        <v>303</v>
      </c>
      <c r="D13" s="21" t="str">
        <f t="shared" si="0"/>
        <v>NAIP</v>
      </c>
      <c r="E13" s="21" t="s">
        <v>237</v>
      </c>
      <c r="F13" s="21" t="s">
        <v>18</v>
      </c>
      <c r="G13" s="21" t="s">
        <v>246</v>
      </c>
      <c r="H13" s="21" t="s">
        <v>250</v>
      </c>
      <c r="I13" s="21" t="str">
        <f>A13&amp;B13&amp;C13&amp;E13&amp;F13&amp;G13</f>
        <v>NAIPS1_EC11</v>
      </c>
      <c r="J13" s="21"/>
      <c r="K13" s="25">
        <f>VLOOKUP(F13,Dictionnaire!$A$2:$C$32,3,FALSE)</f>
        <v>30</v>
      </c>
      <c r="L13" s="25">
        <v>1</v>
      </c>
      <c r="M13" s="25" t="str">
        <f>F13&amp;"01"</f>
        <v>_EC01</v>
      </c>
      <c r="N13" s="25" t="str">
        <f>VLOOKUP(F13,Dictionnaire!$A$2:$C$30,2,FALSE)</f>
        <v>Réseau de chauffage</v>
      </c>
      <c r="O13" s="20" t="s">
        <v>19</v>
      </c>
      <c r="P13" s="21" t="s">
        <v>185</v>
      </c>
      <c r="Q13" s="21"/>
      <c r="R13" s="21" t="s">
        <v>32</v>
      </c>
      <c r="S13" s="21" t="s">
        <v>32</v>
      </c>
      <c r="T13" s="21" t="s">
        <v>32</v>
      </c>
      <c r="U13" s="21" t="s">
        <v>32</v>
      </c>
      <c r="V13" s="21" t="s">
        <v>32</v>
      </c>
      <c r="W13" s="19" t="s">
        <v>32</v>
      </c>
      <c r="X13" s="19" t="str">
        <f t="shared" si="3"/>
        <v>??????</v>
      </c>
      <c r="Y13" s="21" t="s">
        <v>32</v>
      </c>
      <c r="Z13" s="21"/>
      <c r="AA13" s="21"/>
      <c r="AB13" s="21"/>
      <c r="AC13" s="21"/>
      <c r="AD13" s="21"/>
    </row>
    <row r="14" spans="1:30" ht="15" customHeight="1">
      <c r="A14" s="21" t="s">
        <v>299</v>
      </c>
      <c r="B14" s="21" t="s">
        <v>300</v>
      </c>
      <c r="C14" s="21" t="s">
        <v>303</v>
      </c>
      <c r="D14" s="21" t="str">
        <f>A14&amp;B14&amp;C14</f>
        <v>NAIP</v>
      </c>
      <c r="E14" s="21" t="s">
        <v>237</v>
      </c>
      <c r="F14" s="21" t="s">
        <v>18</v>
      </c>
      <c r="G14" s="21" t="s">
        <v>247</v>
      </c>
      <c r="H14" s="21" t="s">
        <v>251</v>
      </c>
      <c r="I14" s="21" t="str">
        <f>A14&amp;B14&amp;C14&amp;E14&amp;F14&amp;G14</f>
        <v>NAIPS1_EC12</v>
      </c>
      <c r="J14" s="21"/>
      <c r="K14" s="25">
        <f>VLOOKUP(F14,Dictionnaire!$A$2:$C$32,3,FALSE)</f>
        <v>30</v>
      </c>
      <c r="L14" s="25">
        <v>1</v>
      </c>
      <c r="M14" s="25" t="str">
        <f>F14&amp;"01"</f>
        <v>_EC01</v>
      </c>
      <c r="N14" s="25" t="str">
        <f>VLOOKUP(F14,Dictionnaire!$A$2:$C$30,2,FALSE)</f>
        <v>Réseau de chauffage</v>
      </c>
      <c r="O14" s="20" t="s">
        <v>19</v>
      </c>
      <c r="P14" s="21" t="s">
        <v>185</v>
      </c>
      <c r="Q14" s="21"/>
      <c r="R14" s="21" t="s">
        <v>32</v>
      </c>
      <c r="S14" s="21" t="s">
        <v>32</v>
      </c>
      <c r="T14" s="21" t="s">
        <v>32</v>
      </c>
      <c r="U14" s="21" t="s">
        <v>32</v>
      </c>
      <c r="V14" s="21" t="s">
        <v>32</v>
      </c>
      <c r="W14" s="19" t="s">
        <v>32</v>
      </c>
      <c r="X14" s="19" t="str">
        <f>R14&amp;S14&amp;T14&amp;U14&amp;V14&amp;W14</f>
        <v>??????</v>
      </c>
      <c r="Y14" s="21" t="s">
        <v>32</v>
      </c>
      <c r="Z14" s="21"/>
      <c r="AA14" s="21"/>
      <c r="AB14" s="21"/>
      <c r="AC14" s="21"/>
      <c r="AD14" s="21"/>
    </row>
    <row r="15" spans="1:30" ht="15" customHeight="1">
      <c r="A15" s="21" t="s">
        <v>299</v>
      </c>
      <c r="B15" s="21" t="s">
        <v>300</v>
      </c>
      <c r="C15" s="21" t="s">
        <v>303</v>
      </c>
      <c r="D15" s="21" t="str">
        <f t="shared" si="0"/>
        <v>NAIP</v>
      </c>
      <c r="E15" s="21" t="s">
        <v>237</v>
      </c>
      <c r="F15" s="21" t="s">
        <v>18</v>
      </c>
      <c r="G15" s="21" t="s">
        <v>248</v>
      </c>
      <c r="H15" s="21" t="s">
        <v>252</v>
      </c>
      <c r="I15" s="21" t="str">
        <f>A15&amp;B15&amp;C15&amp;E15&amp;F15&amp;G15</f>
        <v>NAIPS1_EC13</v>
      </c>
      <c r="J15" s="21"/>
      <c r="K15" s="25">
        <f>VLOOKUP(F15,Dictionnaire!$A$2:$C$32,3,FALSE)</f>
        <v>30</v>
      </c>
      <c r="L15" s="25">
        <v>1</v>
      </c>
      <c r="M15" s="25" t="str">
        <f>F15&amp;"01"</f>
        <v>_EC01</v>
      </c>
      <c r="N15" s="25" t="str">
        <f>VLOOKUP(F15,Dictionnaire!$A$2:$C$30,2,FALSE)</f>
        <v>Réseau de chauffage</v>
      </c>
      <c r="O15" s="20" t="s">
        <v>19</v>
      </c>
      <c r="P15" s="21" t="s">
        <v>185</v>
      </c>
      <c r="Q15" s="21"/>
      <c r="R15" s="21" t="s">
        <v>32</v>
      </c>
      <c r="S15" s="21" t="s">
        <v>32</v>
      </c>
      <c r="T15" s="21" t="s">
        <v>32</v>
      </c>
      <c r="U15" s="21" t="s">
        <v>32</v>
      </c>
      <c r="V15" s="21" t="s">
        <v>32</v>
      </c>
      <c r="W15" s="19" t="s">
        <v>32</v>
      </c>
      <c r="X15" s="19" t="str">
        <f t="shared" si="3"/>
        <v>??????</v>
      </c>
      <c r="Y15" s="21" t="s">
        <v>32</v>
      </c>
      <c r="Z15" s="21"/>
      <c r="AA15" s="21"/>
      <c r="AB15" s="21"/>
      <c r="AC15" s="21"/>
      <c r="AD15" s="21"/>
    </row>
    <row r="16" spans="1:30" ht="15" customHeight="1">
      <c r="A16" s="21" t="s">
        <v>299</v>
      </c>
      <c r="B16" s="21" t="s">
        <v>300</v>
      </c>
      <c r="C16" s="21" t="s">
        <v>303</v>
      </c>
      <c r="D16" s="21" t="str">
        <f t="shared" si="0"/>
        <v>NAIP</v>
      </c>
      <c r="E16" s="21" t="s">
        <v>237</v>
      </c>
      <c r="F16" s="21" t="s">
        <v>18</v>
      </c>
      <c r="G16" s="21" t="s">
        <v>249</v>
      </c>
      <c r="H16" s="21" t="s">
        <v>253</v>
      </c>
      <c r="I16" s="21" t="str">
        <f>A16&amp;B16&amp;C16&amp;E16&amp;F16&amp;G16</f>
        <v>NAIPS1_EC14</v>
      </c>
      <c r="J16" s="21"/>
      <c r="K16" s="25">
        <f>VLOOKUP(F16,Dictionnaire!$A$2:$C$32,3,FALSE)</f>
        <v>30</v>
      </c>
      <c r="L16" s="25">
        <v>1</v>
      </c>
      <c r="M16" s="25" t="str">
        <f>F16&amp;"01"</f>
        <v>_EC01</v>
      </c>
      <c r="N16" s="25" t="str">
        <f>VLOOKUP(F16,Dictionnaire!$A$2:$C$30,2,FALSE)</f>
        <v>Réseau de chauffage</v>
      </c>
      <c r="O16" s="20" t="s">
        <v>19</v>
      </c>
      <c r="P16" s="21" t="s">
        <v>185</v>
      </c>
      <c r="Q16" s="21"/>
      <c r="R16" s="21" t="s">
        <v>32</v>
      </c>
      <c r="S16" s="21" t="s">
        <v>32</v>
      </c>
      <c r="T16" s="21" t="s">
        <v>32</v>
      </c>
      <c r="U16" s="21" t="s">
        <v>32</v>
      </c>
      <c r="V16" s="21" t="s">
        <v>32</v>
      </c>
      <c r="W16" s="19" t="s">
        <v>32</v>
      </c>
      <c r="X16" s="19" t="str">
        <f t="shared" si="3"/>
        <v>??????</v>
      </c>
      <c r="Y16" s="21" t="s">
        <v>32</v>
      </c>
      <c r="Z16" s="21"/>
      <c r="AA16" s="21"/>
      <c r="AB16" s="21"/>
      <c r="AC16" s="21"/>
      <c r="AD16" s="21"/>
    </row>
    <row r="17" spans="1:30" ht="15" customHeight="1">
      <c r="A17" s="21" t="s">
        <v>299</v>
      </c>
      <c r="B17" s="21" t="s">
        <v>300</v>
      </c>
      <c r="C17" s="21" t="s">
        <v>303</v>
      </c>
      <c r="D17" s="21" t="str">
        <f t="shared" si="0"/>
        <v>NAIP</v>
      </c>
      <c r="E17" s="21" t="s">
        <v>237</v>
      </c>
      <c r="F17" s="21" t="s">
        <v>20</v>
      </c>
      <c r="G17" s="21" t="s">
        <v>241</v>
      </c>
      <c r="H17" s="21" t="s">
        <v>40</v>
      </c>
      <c r="I17" s="21" t="str">
        <f t="shared" si="1"/>
        <v>NAIPS1SEC03</v>
      </c>
      <c r="J17" s="21"/>
      <c r="K17" s="25">
        <f>VLOOKUP(F17,Dictionnaire!$A$2:$C$32,3,FALSE)</f>
        <v>15</v>
      </c>
      <c r="L17" s="25">
        <v>1</v>
      </c>
      <c r="M17" s="25" t="str">
        <f t="shared" si="2"/>
        <v>SEC01</v>
      </c>
      <c r="N17" s="25" t="str">
        <f>VLOOKUP(F17,Dictionnaire!$A$2:$C$30,2,FALSE)</f>
        <v>Sous station chauffage</v>
      </c>
      <c r="O17" s="20" t="str">
        <f t="shared" ref="O17:O53" si="9">M17&amp;"01"</f>
        <v>SEC0101</v>
      </c>
      <c r="P17" s="21" t="s">
        <v>185</v>
      </c>
      <c r="Q17" s="21"/>
      <c r="R17" s="21" t="s">
        <v>32</v>
      </c>
      <c r="S17" s="21" t="s">
        <v>32</v>
      </c>
      <c r="T17" s="21" t="s">
        <v>32</v>
      </c>
      <c r="U17" s="21" t="s">
        <v>32</v>
      </c>
      <c r="V17" s="21" t="s">
        <v>32</v>
      </c>
      <c r="W17" s="19" t="s">
        <v>32</v>
      </c>
      <c r="X17" s="19" t="str">
        <f t="shared" si="3"/>
        <v>??????</v>
      </c>
      <c r="Y17" s="21" t="s">
        <v>32</v>
      </c>
      <c r="Z17" s="21"/>
      <c r="AA17" s="21"/>
      <c r="AB17" s="21"/>
      <c r="AC17" s="21"/>
      <c r="AD17" s="21"/>
    </row>
    <row r="18" spans="1:30" ht="15" customHeight="1">
      <c r="A18" s="21" t="s">
        <v>299</v>
      </c>
      <c r="B18" s="21" t="s">
        <v>300</v>
      </c>
      <c r="C18" s="21" t="s">
        <v>303</v>
      </c>
      <c r="D18" s="21" t="str">
        <f t="shared" si="0"/>
        <v>NAIP</v>
      </c>
      <c r="E18" s="21" t="s">
        <v>237</v>
      </c>
      <c r="F18" s="21" t="s">
        <v>18</v>
      </c>
      <c r="G18" s="21" t="s">
        <v>254</v>
      </c>
      <c r="H18" s="21" t="s">
        <v>296</v>
      </c>
      <c r="I18" s="21" t="str">
        <f t="shared" si="1"/>
        <v>NAIPS1_EC21</v>
      </c>
      <c r="J18" s="21"/>
      <c r="K18" s="25">
        <f>VLOOKUP(F18,Dictionnaire!$A$2:$C$32,3,FALSE)</f>
        <v>30</v>
      </c>
      <c r="L18" s="25">
        <v>1</v>
      </c>
      <c r="M18" s="25" t="str">
        <f t="shared" si="2"/>
        <v>_EC01</v>
      </c>
      <c r="N18" s="25" t="str">
        <f>VLOOKUP(F18,Dictionnaire!$A$2:$C$30,2,FALSE)</f>
        <v>Réseau de chauffage</v>
      </c>
      <c r="O18" s="20" t="s">
        <v>19</v>
      </c>
      <c r="P18" s="21" t="s">
        <v>185</v>
      </c>
      <c r="Q18" s="21"/>
      <c r="R18" s="21" t="s">
        <v>32</v>
      </c>
      <c r="S18" s="21" t="s">
        <v>32</v>
      </c>
      <c r="T18" s="21" t="s">
        <v>32</v>
      </c>
      <c r="U18" s="21" t="s">
        <v>32</v>
      </c>
      <c r="V18" s="21" t="s">
        <v>32</v>
      </c>
      <c r="W18" s="19" t="s">
        <v>32</v>
      </c>
      <c r="X18" s="19" t="str">
        <f t="shared" si="3"/>
        <v>??????</v>
      </c>
      <c r="Y18" s="21" t="s">
        <v>32</v>
      </c>
      <c r="Z18" s="21"/>
      <c r="AA18" s="21"/>
      <c r="AB18" s="21"/>
      <c r="AC18" s="21"/>
      <c r="AD18" s="21"/>
    </row>
    <row r="19" spans="1:30" ht="15" customHeight="1">
      <c r="A19" s="21" t="s">
        <v>299</v>
      </c>
      <c r="B19" s="21" t="s">
        <v>300</v>
      </c>
      <c r="C19" s="21" t="s">
        <v>303</v>
      </c>
      <c r="D19" s="21" t="str">
        <f t="shared" si="0"/>
        <v>NAIP</v>
      </c>
      <c r="E19" s="21" t="s">
        <v>237</v>
      </c>
      <c r="F19" s="21" t="s">
        <v>18</v>
      </c>
      <c r="G19" s="21" t="s">
        <v>255</v>
      </c>
      <c r="H19" s="21" t="s">
        <v>297</v>
      </c>
      <c r="I19" s="21" t="str">
        <f t="shared" si="1"/>
        <v>NAIPS1_EC22</v>
      </c>
      <c r="J19" s="21"/>
      <c r="K19" s="25">
        <f>VLOOKUP(F19,Dictionnaire!$A$2:$C$32,3,FALSE)</f>
        <v>30</v>
      </c>
      <c r="L19" s="25">
        <v>1</v>
      </c>
      <c r="M19" s="25" t="str">
        <f t="shared" si="2"/>
        <v>_EC01</v>
      </c>
      <c r="N19" s="25" t="str">
        <f>VLOOKUP(F19,Dictionnaire!$A$2:$C$30,2,FALSE)</f>
        <v>Réseau de chauffage</v>
      </c>
      <c r="O19" s="20" t="str">
        <f t="shared" si="9"/>
        <v>_EC0101</v>
      </c>
      <c r="P19" s="21" t="s">
        <v>185</v>
      </c>
      <c r="Q19" s="21"/>
      <c r="R19" s="21" t="s">
        <v>32</v>
      </c>
      <c r="S19" s="21" t="s">
        <v>32</v>
      </c>
      <c r="T19" s="21" t="s">
        <v>32</v>
      </c>
      <c r="U19" s="21" t="s">
        <v>32</v>
      </c>
      <c r="V19" s="21" t="s">
        <v>32</v>
      </c>
      <c r="W19" s="19" t="s">
        <v>32</v>
      </c>
      <c r="X19" s="19" t="str">
        <f t="shared" si="3"/>
        <v>??????</v>
      </c>
      <c r="Y19" s="21" t="s">
        <v>32</v>
      </c>
      <c r="Z19" s="21"/>
      <c r="AA19" s="21"/>
      <c r="AB19" s="21"/>
      <c r="AC19" s="21"/>
      <c r="AD19" s="21"/>
    </row>
    <row r="20" spans="1:30" ht="15" customHeight="1">
      <c r="A20" s="21" t="s">
        <v>299</v>
      </c>
      <c r="B20" s="21" t="s">
        <v>300</v>
      </c>
      <c r="C20" s="21" t="s">
        <v>303</v>
      </c>
      <c r="D20" s="21" t="str">
        <f t="shared" si="0"/>
        <v>NAIP</v>
      </c>
      <c r="E20" s="21" t="s">
        <v>237</v>
      </c>
      <c r="F20" s="21" t="s">
        <v>18</v>
      </c>
      <c r="G20" s="21" t="s">
        <v>256</v>
      </c>
      <c r="H20" s="21" t="s">
        <v>295</v>
      </c>
      <c r="I20" s="21" t="str">
        <f t="shared" si="1"/>
        <v>NAIPS1_EC23</v>
      </c>
      <c r="J20" s="21"/>
      <c r="K20" s="25">
        <f>VLOOKUP(F20,Dictionnaire!$A$2:$C$32,3,FALSE)</f>
        <v>30</v>
      </c>
      <c r="L20" s="25">
        <v>1</v>
      </c>
      <c r="M20" s="25" t="str">
        <f t="shared" si="2"/>
        <v>_EC01</v>
      </c>
      <c r="N20" s="25" t="str">
        <f>VLOOKUP(F20,Dictionnaire!$A$2:$C$30,2,FALSE)</f>
        <v>Réseau de chauffage</v>
      </c>
      <c r="O20" s="20" t="s">
        <v>19</v>
      </c>
      <c r="P20" s="21" t="s">
        <v>185</v>
      </c>
      <c r="Q20" s="21"/>
      <c r="R20" s="21" t="s">
        <v>32</v>
      </c>
      <c r="S20" s="21" t="s">
        <v>32</v>
      </c>
      <c r="T20" s="21" t="s">
        <v>32</v>
      </c>
      <c r="U20" s="21" t="s">
        <v>32</v>
      </c>
      <c r="V20" s="21" t="s">
        <v>32</v>
      </c>
      <c r="W20" s="19" t="s">
        <v>32</v>
      </c>
      <c r="X20" s="19" t="str">
        <f t="shared" si="3"/>
        <v>??????</v>
      </c>
      <c r="Y20" s="21" t="s">
        <v>32</v>
      </c>
      <c r="Z20" s="21"/>
      <c r="AA20" s="21"/>
      <c r="AB20" s="21"/>
      <c r="AC20" s="21"/>
      <c r="AD20" s="21"/>
    </row>
    <row r="21" spans="1:30" ht="15" customHeight="1">
      <c r="A21" s="21" t="s">
        <v>299</v>
      </c>
      <c r="B21" s="21" t="s">
        <v>300</v>
      </c>
      <c r="C21" s="21" t="s">
        <v>303</v>
      </c>
      <c r="D21" s="21" t="str">
        <f t="shared" ref="D21" si="10">A21&amp;B21&amp;C21</f>
        <v>NAIP</v>
      </c>
      <c r="E21" s="21" t="s">
        <v>237</v>
      </c>
      <c r="F21" s="21" t="s">
        <v>18</v>
      </c>
      <c r="G21" s="21" t="s">
        <v>257</v>
      </c>
      <c r="H21" s="21" t="s">
        <v>294</v>
      </c>
      <c r="I21" s="21" t="str">
        <f t="shared" ref="I21" si="11">A21&amp;B21&amp;C21&amp;E21&amp;F21&amp;G21</f>
        <v>NAIPS1_EC24</v>
      </c>
      <c r="J21" s="21"/>
      <c r="K21" s="25">
        <f>VLOOKUP(F21,Dictionnaire!$A$2:$C$32,3,FALSE)</f>
        <v>30</v>
      </c>
      <c r="L21" s="25">
        <v>1</v>
      </c>
      <c r="M21" s="25" t="str">
        <f t="shared" ref="M21" si="12">F21&amp;"01"</f>
        <v>_EC01</v>
      </c>
      <c r="N21" s="25" t="str">
        <f>VLOOKUP(F21,Dictionnaire!$A$2:$C$30,2,FALSE)</f>
        <v>Réseau de chauffage</v>
      </c>
      <c r="O21" s="20" t="s">
        <v>19</v>
      </c>
      <c r="P21" s="21" t="s">
        <v>185</v>
      </c>
      <c r="Q21" s="21"/>
      <c r="R21" s="21" t="s">
        <v>32</v>
      </c>
      <c r="S21" s="21" t="s">
        <v>32</v>
      </c>
      <c r="T21" s="21" t="s">
        <v>32</v>
      </c>
      <c r="U21" s="21" t="s">
        <v>32</v>
      </c>
      <c r="V21" s="21" t="s">
        <v>32</v>
      </c>
      <c r="W21" s="19" t="s">
        <v>32</v>
      </c>
      <c r="X21" s="19" t="str">
        <f t="shared" ref="X21" si="13">R21&amp;S21&amp;T21&amp;U21&amp;V21&amp;W21</f>
        <v>??????</v>
      </c>
      <c r="Y21" s="21" t="s">
        <v>32</v>
      </c>
      <c r="Z21" s="21"/>
      <c r="AA21" s="21"/>
      <c r="AB21" s="21"/>
      <c r="AC21" s="21"/>
      <c r="AD21" s="21"/>
    </row>
    <row r="22" spans="1:30" ht="15" customHeight="1">
      <c r="A22" s="21" t="s">
        <v>299</v>
      </c>
      <c r="B22" s="21" t="s">
        <v>300</v>
      </c>
      <c r="C22" s="21" t="s">
        <v>303</v>
      </c>
      <c r="D22" s="21" t="str">
        <f t="shared" si="0"/>
        <v>NAIP</v>
      </c>
      <c r="E22" s="21" t="s">
        <v>237</v>
      </c>
      <c r="F22" s="21" t="s">
        <v>20</v>
      </c>
      <c r="G22" s="21" t="s">
        <v>243</v>
      </c>
      <c r="H22" s="21" t="s">
        <v>41</v>
      </c>
      <c r="I22" s="21" t="str">
        <f t="shared" si="1"/>
        <v>NAIPS1SEC04</v>
      </c>
      <c r="J22" s="21"/>
      <c r="K22" s="25">
        <f>VLOOKUP(F22,Dictionnaire!$A$2:$C$32,3,FALSE)</f>
        <v>15</v>
      </c>
      <c r="L22" s="25">
        <v>1</v>
      </c>
      <c r="M22" s="25" t="str">
        <f t="shared" si="2"/>
        <v>SEC01</v>
      </c>
      <c r="N22" s="25" t="str">
        <f>VLOOKUP(F22,Dictionnaire!$A$2:$C$30,2,FALSE)</f>
        <v>Sous station chauffage</v>
      </c>
      <c r="O22" s="20" t="str">
        <f t="shared" si="9"/>
        <v>SEC0101</v>
      </c>
      <c r="P22" s="21" t="s">
        <v>185</v>
      </c>
      <c r="Q22" s="21"/>
      <c r="R22" s="21" t="s">
        <v>32</v>
      </c>
      <c r="S22" s="21" t="s">
        <v>32</v>
      </c>
      <c r="T22" s="21" t="s">
        <v>32</v>
      </c>
      <c r="U22" s="21" t="s">
        <v>32</v>
      </c>
      <c r="V22" s="21" t="s">
        <v>32</v>
      </c>
      <c r="W22" s="19" t="s">
        <v>32</v>
      </c>
      <c r="X22" s="19" t="str">
        <f t="shared" si="3"/>
        <v>??????</v>
      </c>
      <c r="Y22" s="21" t="s">
        <v>32</v>
      </c>
      <c r="Z22" s="21"/>
      <c r="AA22" s="21"/>
      <c r="AB22" s="21"/>
      <c r="AC22" s="21"/>
      <c r="AD22" s="21"/>
    </row>
    <row r="23" spans="1:30" ht="15" customHeight="1">
      <c r="A23" s="21" t="s">
        <v>299</v>
      </c>
      <c r="B23" s="21" t="s">
        <v>300</v>
      </c>
      <c r="C23" s="21" t="s">
        <v>303</v>
      </c>
      <c r="D23" s="21" t="str">
        <f t="shared" si="0"/>
        <v>NAIP</v>
      </c>
      <c r="E23" s="21" t="s">
        <v>237</v>
      </c>
      <c r="F23" s="21" t="s">
        <v>18</v>
      </c>
      <c r="G23" s="21" t="s">
        <v>259</v>
      </c>
      <c r="H23" s="21" t="s">
        <v>258</v>
      </c>
      <c r="I23" s="21" t="str">
        <f t="shared" si="1"/>
        <v>NAIPS1_EC31</v>
      </c>
      <c r="J23" s="21"/>
      <c r="K23" s="25">
        <f>VLOOKUP(F23,Dictionnaire!$A$2:$C$32,3,FALSE)</f>
        <v>30</v>
      </c>
      <c r="L23" s="25">
        <v>1</v>
      </c>
      <c r="M23" s="25" t="str">
        <f t="shared" si="2"/>
        <v>_EC01</v>
      </c>
      <c r="N23" s="25" t="str">
        <f>VLOOKUP(F23,Dictionnaire!$A$2:$C$30,2,FALSE)</f>
        <v>Réseau de chauffage</v>
      </c>
      <c r="O23" s="20" t="s">
        <v>19</v>
      </c>
      <c r="P23" s="21" t="s">
        <v>185</v>
      </c>
      <c r="Q23" s="21"/>
      <c r="R23" s="21" t="s">
        <v>32</v>
      </c>
      <c r="S23" s="21" t="s">
        <v>32</v>
      </c>
      <c r="T23" s="21" t="s">
        <v>32</v>
      </c>
      <c r="U23" s="21" t="s">
        <v>32</v>
      </c>
      <c r="V23" s="21" t="s">
        <v>32</v>
      </c>
      <c r="W23" s="19" t="s">
        <v>32</v>
      </c>
      <c r="X23" s="19" t="str">
        <f t="shared" si="3"/>
        <v>??????</v>
      </c>
      <c r="Y23" s="21" t="s">
        <v>32</v>
      </c>
      <c r="Z23" s="21"/>
      <c r="AA23" s="21"/>
      <c r="AB23" s="21"/>
      <c r="AC23" s="21"/>
      <c r="AD23" s="21"/>
    </row>
    <row r="24" spans="1:30" ht="15" customHeight="1">
      <c r="A24" s="21" t="s">
        <v>299</v>
      </c>
      <c r="B24" s="21" t="s">
        <v>300</v>
      </c>
      <c r="C24" s="21" t="s">
        <v>303</v>
      </c>
      <c r="D24" s="21" t="str">
        <f t="shared" si="0"/>
        <v>NAIP</v>
      </c>
      <c r="E24" s="21" t="s">
        <v>237</v>
      </c>
      <c r="F24" s="21" t="s">
        <v>18</v>
      </c>
      <c r="G24" s="21" t="s">
        <v>260</v>
      </c>
      <c r="H24" s="21" t="s">
        <v>266</v>
      </c>
      <c r="I24" s="21" t="str">
        <f t="shared" si="1"/>
        <v>NAIPS1_EC32</v>
      </c>
      <c r="J24" s="21"/>
      <c r="K24" s="25">
        <f>VLOOKUP(F24,Dictionnaire!$A$2:$C$32,3,FALSE)</f>
        <v>30</v>
      </c>
      <c r="L24" s="25">
        <v>1</v>
      </c>
      <c r="M24" s="25" t="str">
        <f t="shared" si="2"/>
        <v>_EC01</v>
      </c>
      <c r="N24" s="25" t="str">
        <f>VLOOKUP(F24,Dictionnaire!$A$2:$C$30,2,FALSE)</f>
        <v>Réseau de chauffage</v>
      </c>
      <c r="O24" s="20" t="str">
        <f t="shared" si="9"/>
        <v>_EC0101</v>
      </c>
      <c r="P24" s="21" t="s">
        <v>185</v>
      </c>
      <c r="Q24" s="21"/>
      <c r="R24" s="21" t="s">
        <v>32</v>
      </c>
      <c r="S24" s="21" t="s">
        <v>32</v>
      </c>
      <c r="T24" s="21" t="s">
        <v>32</v>
      </c>
      <c r="U24" s="21" t="s">
        <v>32</v>
      </c>
      <c r="V24" s="21" t="s">
        <v>32</v>
      </c>
      <c r="W24" s="19" t="s">
        <v>32</v>
      </c>
      <c r="X24" s="19" t="str">
        <f t="shared" si="3"/>
        <v>??????</v>
      </c>
      <c r="Y24" s="21" t="s">
        <v>32</v>
      </c>
      <c r="Z24" s="21"/>
      <c r="AA24" s="21"/>
      <c r="AB24" s="21"/>
      <c r="AC24" s="21"/>
      <c r="AD24" s="21"/>
    </row>
    <row r="25" spans="1:30" ht="15" customHeight="1">
      <c r="A25" s="21" t="s">
        <v>299</v>
      </c>
      <c r="B25" s="21" t="s">
        <v>300</v>
      </c>
      <c r="C25" s="21" t="s">
        <v>303</v>
      </c>
      <c r="D25" s="21" t="str">
        <f t="shared" ref="D25:D31" si="14">A25&amp;B25&amp;C25</f>
        <v>NAIP</v>
      </c>
      <c r="E25" s="21" t="s">
        <v>237</v>
      </c>
      <c r="F25" s="21" t="s">
        <v>18</v>
      </c>
      <c r="G25" s="21" t="s">
        <v>261</v>
      </c>
      <c r="H25" s="21" t="s">
        <v>267</v>
      </c>
      <c r="I25" s="21" t="str">
        <f t="shared" ref="I25:I31" si="15">A25&amp;B25&amp;C25&amp;E25&amp;F25&amp;G25</f>
        <v>NAIPS1_EC33</v>
      </c>
      <c r="J25" s="21"/>
      <c r="K25" s="25">
        <f>VLOOKUP(F25,Dictionnaire!$A$2:$C$32,3,FALSE)</f>
        <v>30</v>
      </c>
      <c r="L25" s="25">
        <v>1</v>
      </c>
      <c r="M25" s="25" t="str">
        <f t="shared" ref="M25:M31" si="16">F25&amp;"01"</f>
        <v>_EC01</v>
      </c>
      <c r="N25" s="25" t="str">
        <f>VLOOKUP(F25,Dictionnaire!$A$2:$C$30,2,FALSE)</f>
        <v>Réseau de chauffage</v>
      </c>
      <c r="O25" s="20" t="s">
        <v>19</v>
      </c>
      <c r="P25" s="21" t="s">
        <v>185</v>
      </c>
      <c r="Q25" s="21"/>
      <c r="R25" s="21" t="s">
        <v>32</v>
      </c>
      <c r="S25" s="21" t="s">
        <v>32</v>
      </c>
      <c r="T25" s="21" t="s">
        <v>32</v>
      </c>
      <c r="U25" s="21" t="s">
        <v>32</v>
      </c>
      <c r="V25" s="21" t="s">
        <v>32</v>
      </c>
      <c r="W25" s="19" t="s">
        <v>32</v>
      </c>
      <c r="X25" s="19" t="str">
        <f t="shared" ref="X25:X31" si="17">R25&amp;S25&amp;T25&amp;U25&amp;V25&amp;W25</f>
        <v>??????</v>
      </c>
      <c r="Y25" s="21" t="s">
        <v>32</v>
      </c>
      <c r="Z25" s="21"/>
      <c r="AA25" s="21"/>
      <c r="AB25" s="21"/>
      <c r="AC25" s="21"/>
      <c r="AD25" s="21"/>
    </row>
    <row r="26" spans="1:30" ht="15" customHeight="1">
      <c r="A26" s="21" t="s">
        <v>299</v>
      </c>
      <c r="B26" s="21" t="s">
        <v>300</v>
      </c>
      <c r="C26" s="21" t="s">
        <v>303</v>
      </c>
      <c r="D26" s="21" t="str">
        <f t="shared" si="14"/>
        <v>NAIP</v>
      </c>
      <c r="E26" s="21" t="s">
        <v>237</v>
      </c>
      <c r="F26" s="21" t="s">
        <v>18</v>
      </c>
      <c r="G26" s="21" t="s">
        <v>262</v>
      </c>
      <c r="H26" s="21" t="s">
        <v>268</v>
      </c>
      <c r="I26" s="21" t="str">
        <f t="shared" si="15"/>
        <v>NAIPS1_EC34</v>
      </c>
      <c r="J26" s="21"/>
      <c r="K26" s="25">
        <f>VLOOKUP(F26,Dictionnaire!$A$2:$C$32,3,FALSE)</f>
        <v>30</v>
      </c>
      <c r="L26" s="25">
        <v>1</v>
      </c>
      <c r="M26" s="25" t="str">
        <f t="shared" si="16"/>
        <v>_EC01</v>
      </c>
      <c r="N26" s="25" t="str">
        <f>VLOOKUP(F26,Dictionnaire!$A$2:$C$30,2,FALSE)</f>
        <v>Réseau de chauffage</v>
      </c>
      <c r="O26" s="20" t="str">
        <f t="shared" si="9"/>
        <v>_EC0101</v>
      </c>
      <c r="P26" s="21" t="s">
        <v>185</v>
      </c>
      <c r="Q26" s="21"/>
      <c r="R26" s="21" t="s">
        <v>32</v>
      </c>
      <c r="S26" s="21" t="s">
        <v>32</v>
      </c>
      <c r="T26" s="21" t="s">
        <v>32</v>
      </c>
      <c r="U26" s="21" t="s">
        <v>32</v>
      </c>
      <c r="V26" s="21" t="s">
        <v>32</v>
      </c>
      <c r="W26" s="19" t="s">
        <v>32</v>
      </c>
      <c r="X26" s="19" t="str">
        <f t="shared" si="17"/>
        <v>??????</v>
      </c>
      <c r="Y26" s="21" t="s">
        <v>32</v>
      </c>
      <c r="Z26" s="21"/>
      <c r="AA26" s="21"/>
      <c r="AB26" s="21"/>
      <c r="AC26" s="21"/>
      <c r="AD26" s="21"/>
    </row>
    <row r="27" spans="1:30" ht="15" customHeight="1">
      <c r="A27" s="21" t="s">
        <v>299</v>
      </c>
      <c r="B27" s="21" t="s">
        <v>300</v>
      </c>
      <c r="C27" s="21" t="s">
        <v>303</v>
      </c>
      <c r="D27" s="21" t="str">
        <f t="shared" si="14"/>
        <v>NAIP</v>
      </c>
      <c r="E27" s="21" t="s">
        <v>237</v>
      </c>
      <c r="F27" s="21" t="s">
        <v>18</v>
      </c>
      <c r="G27" s="21" t="s">
        <v>263</v>
      </c>
      <c r="H27" s="21" t="s">
        <v>269</v>
      </c>
      <c r="I27" s="21" t="str">
        <f t="shared" si="15"/>
        <v>NAIPS1_EC35</v>
      </c>
      <c r="J27" s="21"/>
      <c r="K27" s="25">
        <f>VLOOKUP(F27,Dictionnaire!$A$2:$C$32,3,FALSE)</f>
        <v>30</v>
      </c>
      <c r="L27" s="25">
        <v>1</v>
      </c>
      <c r="M27" s="25" t="str">
        <f t="shared" si="16"/>
        <v>_EC01</v>
      </c>
      <c r="N27" s="25" t="str">
        <f>VLOOKUP(F27,Dictionnaire!$A$2:$C$30,2,FALSE)</f>
        <v>Réseau de chauffage</v>
      </c>
      <c r="O27" s="20" t="str">
        <f t="shared" si="9"/>
        <v>_EC0101</v>
      </c>
      <c r="P27" s="21" t="s">
        <v>185</v>
      </c>
      <c r="Q27" s="21"/>
      <c r="R27" s="21" t="s">
        <v>32</v>
      </c>
      <c r="S27" s="21" t="s">
        <v>32</v>
      </c>
      <c r="T27" s="21" t="s">
        <v>32</v>
      </c>
      <c r="U27" s="21" t="s">
        <v>32</v>
      </c>
      <c r="V27" s="21" t="s">
        <v>32</v>
      </c>
      <c r="W27" s="19" t="s">
        <v>32</v>
      </c>
      <c r="X27" s="19" t="str">
        <f t="shared" si="17"/>
        <v>??????</v>
      </c>
      <c r="Y27" s="21" t="s">
        <v>32</v>
      </c>
      <c r="Z27" s="21"/>
      <c r="AA27" s="21"/>
      <c r="AB27" s="21"/>
      <c r="AC27" s="21"/>
      <c r="AD27" s="21"/>
    </row>
    <row r="28" spans="1:30" ht="15" customHeight="1">
      <c r="A28" s="21" t="s">
        <v>299</v>
      </c>
      <c r="B28" s="21" t="s">
        <v>300</v>
      </c>
      <c r="C28" s="21" t="s">
        <v>303</v>
      </c>
      <c r="D28" s="21" t="str">
        <f t="shared" si="14"/>
        <v>NAIP</v>
      </c>
      <c r="E28" s="21" t="s">
        <v>237</v>
      </c>
      <c r="F28" s="21" t="s">
        <v>18</v>
      </c>
      <c r="G28" s="21" t="s">
        <v>264</v>
      </c>
      <c r="H28" s="21" t="s">
        <v>270</v>
      </c>
      <c r="I28" s="21" t="str">
        <f t="shared" si="15"/>
        <v>NAIPS1_EC36</v>
      </c>
      <c r="J28" s="21"/>
      <c r="K28" s="25">
        <f>VLOOKUP(F28,Dictionnaire!$A$2:$C$32,3,FALSE)</f>
        <v>30</v>
      </c>
      <c r="L28" s="25">
        <v>1</v>
      </c>
      <c r="M28" s="25" t="str">
        <f t="shared" si="16"/>
        <v>_EC01</v>
      </c>
      <c r="N28" s="25" t="str">
        <f>VLOOKUP(F28,Dictionnaire!$A$2:$C$30,2,FALSE)</f>
        <v>Réseau de chauffage</v>
      </c>
      <c r="O28" s="20" t="str">
        <f t="shared" si="9"/>
        <v>_EC0101</v>
      </c>
      <c r="P28" s="21" t="s">
        <v>185</v>
      </c>
      <c r="Q28" s="21"/>
      <c r="R28" s="21" t="s">
        <v>32</v>
      </c>
      <c r="S28" s="21" t="s">
        <v>32</v>
      </c>
      <c r="T28" s="21" t="s">
        <v>32</v>
      </c>
      <c r="U28" s="21" t="s">
        <v>32</v>
      </c>
      <c r="V28" s="21" t="s">
        <v>32</v>
      </c>
      <c r="W28" s="19" t="s">
        <v>32</v>
      </c>
      <c r="X28" s="19" t="str">
        <f t="shared" si="17"/>
        <v>??????</v>
      </c>
      <c r="Y28" s="21" t="s">
        <v>32</v>
      </c>
      <c r="Z28" s="21"/>
      <c r="AA28" s="21"/>
      <c r="AB28" s="21"/>
      <c r="AC28" s="21"/>
      <c r="AD28" s="21"/>
    </row>
    <row r="29" spans="1:30" ht="15" customHeight="1">
      <c r="A29" s="21" t="s">
        <v>299</v>
      </c>
      <c r="B29" s="21" t="s">
        <v>300</v>
      </c>
      <c r="C29" s="21" t="s">
        <v>303</v>
      </c>
      <c r="D29" s="21" t="str">
        <f t="shared" si="14"/>
        <v>NAIP</v>
      </c>
      <c r="E29" s="21" t="s">
        <v>237</v>
      </c>
      <c r="F29" s="21" t="s">
        <v>18</v>
      </c>
      <c r="G29" s="21" t="s">
        <v>265</v>
      </c>
      <c r="H29" s="21" t="s">
        <v>271</v>
      </c>
      <c r="I29" s="21" t="str">
        <f t="shared" si="15"/>
        <v>NAIPS1_EC37</v>
      </c>
      <c r="J29" s="21"/>
      <c r="K29" s="25">
        <f>VLOOKUP(F29,Dictionnaire!$A$2:$C$32,3,FALSE)</f>
        <v>30</v>
      </c>
      <c r="L29" s="25">
        <v>1</v>
      </c>
      <c r="M29" s="25" t="str">
        <f t="shared" si="16"/>
        <v>_EC01</v>
      </c>
      <c r="N29" s="25" t="str">
        <f>VLOOKUP(F29,Dictionnaire!$A$2:$C$30,2,FALSE)</f>
        <v>Réseau de chauffage</v>
      </c>
      <c r="O29" s="20" t="str">
        <f t="shared" si="9"/>
        <v>_EC0101</v>
      </c>
      <c r="P29" s="21" t="s">
        <v>185</v>
      </c>
      <c r="Q29" s="21"/>
      <c r="R29" s="21" t="s">
        <v>32</v>
      </c>
      <c r="S29" s="21" t="s">
        <v>32</v>
      </c>
      <c r="T29" s="21" t="s">
        <v>32</v>
      </c>
      <c r="U29" s="21" t="s">
        <v>32</v>
      </c>
      <c r="V29" s="21" t="s">
        <v>32</v>
      </c>
      <c r="W29" s="19" t="s">
        <v>32</v>
      </c>
      <c r="X29" s="19" t="str">
        <f t="shared" si="17"/>
        <v>??????</v>
      </c>
      <c r="Y29" s="21" t="s">
        <v>32</v>
      </c>
      <c r="Z29" s="21"/>
      <c r="AA29" s="21"/>
      <c r="AB29" s="21"/>
      <c r="AC29" s="21"/>
      <c r="AD29" s="21"/>
    </row>
    <row r="30" spans="1:30" ht="15" customHeight="1">
      <c r="A30" s="21" t="s">
        <v>299</v>
      </c>
      <c r="B30" s="21" t="s">
        <v>300</v>
      </c>
      <c r="C30" s="21" t="s">
        <v>303</v>
      </c>
      <c r="D30" s="21" t="str">
        <f t="shared" si="14"/>
        <v>NAIP</v>
      </c>
      <c r="E30" s="21" t="s">
        <v>26</v>
      </c>
      <c r="F30" s="21" t="s">
        <v>20</v>
      </c>
      <c r="G30" s="21" t="s">
        <v>26</v>
      </c>
      <c r="H30" s="21" t="s">
        <v>272</v>
      </c>
      <c r="I30" s="21" t="str">
        <f t="shared" si="15"/>
        <v>NAIP01SEC01</v>
      </c>
      <c r="J30" s="21"/>
      <c r="K30" s="25">
        <f>VLOOKUP(F30,Dictionnaire!$A$2:$C$32,3,FALSE)</f>
        <v>15</v>
      </c>
      <c r="L30" s="25">
        <v>1</v>
      </c>
      <c r="M30" s="25" t="str">
        <f t="shared" si="16"/>
        <v>SEC01</v>
      </c>
      <c r="N30" s="25" t="str">
        <f>VLOOKUP(F30,Dictionnaire!$A$2:$C$30,2,FALSE)</f>
        <v>Sous station chauffage</v>
      </c>
      <c r="O30" s="20" t="str">
        <f t="shared" ref="O30" si="18">M30&amp;"01"</f>
        <v>SEC0101</v>
      </c>
      <c r="P30" s="21" t="s">
        <v>185</v>
      </c>
      <c r="Q30" s="21"/>
      <c r="R30" s="21" t="s">
        <v>32</v>
      </c>
      <c r="S30" s="21" t="s">
        <v>32</v>
      </c>
      <c r="T30" s="21" t="s">
        <v>32</v>
      </c>
      <c r="U30" s="21" t="s">
        <v>32</v>
      </c>
      <c r="V30" s="21" t="s">
        <v>32</v>
      </c>
      <c r="W30" s="19" t="s">
        <v>32</v>
      </c>
      <c r="X30" s="19" t="str">
        <f t="shared" si="17"/>
        <v>??????</v>
      </c>
      <c r="Y30" s="21" t="s">
        <v>32</v>
      </c>
      <c r="Z30" s="21"/>
      <c r="AA30" s="21"/>
      <c r="AB30" s="21"/>
      <c r="AC30" s="21"/>
      <c r="AD30" s="21"/>
    </row>
    <row r="31" spans="1:30" ht="15" customHeight="1">
      <c r="A31" s="21" t="s">
        <v>299</v>
      </c>
      <c r="B31" s="21" t="s">
        <v>300</v>
      </c>
      <c r="C31" s="21" t="s">
        <v>303</v>
      </c>
      <c r="D31" s="21" t="str">
        <f t="shared" si="14"/>
        <v>NAIP</v>
      </c>
      <c r="E31" s="21" t="s">
        <v>26</v>
      </c>
      <c r="F31" s="21" t="s">
        <v>18</v>
      </c>
      <c r="G31" s="21" t="s">
        <v>26</v>
      </c>
      <c r="H31" s="21" t="s">
        <v>275</v>
      </c>
      <c r="I31" s="21" t="str">
        <f t="shared" si="15"/>
        <v>NAIP01_EC01</v>
      </c>
      <c r="J31" s="21"/>
      <c r="K31" s="25">
        <f>VLOOKUP(F31,Dictionnaire!$A$2:$C$32,3,FALSE)</f>
        <v>30</v>
      </c>
      <c r="L31" s="25">
        <v>1</v>
      </c>
      <c r="M31" s="25" t="str">
        <f t="shared" si="16"/>
        <v>_EC01</v>
      </c>
      <c r="N31" s="25" t="str">
        <f>VLOOKUP(F31,Dictionnaire!$A$2:$C$30,2,FALSE)</f>
        <v>Réseau de chauffage</v>
      </c>
      <c r="O31" s="20" t="s">
        <v>19</v>
      </c>
      <c r="P31" s="21" t="s">
        <v>185</v>
      </c>
      <c r="Q31" s="21"/>
      <c r="R31" s="21" t="s">
        <v>32</v>
      </c>
      <c r="S31" s="21" t="s">
        <v>32</v>
      </c>
      <c r="T31" s="21" t="s">
        <v>32</v>
      </c>
      <c r="U31" s="21" t="s">
        <v>32</v>
      </c>
      <c r="V31" s="21" t="s">
        <v>32</v>
      </c>
      <c r="W31" s="19" t="s">
        <v>32</v>
      </c>
      <c r="X31" s="19" t="str">
        <f t="shared" si="17"/>
        <v>??????</v>
      </c>
      <c r="Y31" s="21" t="s">
        <v>32</v>
      </c>
      <c r="Z31" s="21"/>
      <c r="AA31" s="21"/>
      <c r="AB31" s="21"/>
      <c r="AC31" s="21"/>
      <c r="AD31" s="21"/>
    </row>
    <row r="32" spans="1:30" ht="15" customHeight="1">
      <c r="A32" s="21" t="s">
        <v>299</v>
      </c>
      <c r="B32" s="21" t="s">
        <v>300</v>
      </c>
      <c r="C32" s="21" t="s">
        <v>303</v>
      </c>
      <c r="D32" s="21" t="str">
        <f t="shared" si="0"/>
        <v>NAIP</v>
      </c>
      <c r="E32" s="21" t="s">
        <v>170</v>
      </c>
      <c r="F32" s="21" t="s">
        <v>20</v>
      </c>
      <c r="G32" s="21" t="s">
        <v>26</v>
      </c>
      <c r="H32" s="21" t="s">
        <v>230</v>
      </c>
      <c r="I32" s="21" t="str">
        <f t="shared" si="1"/>
        <v>NAIPRCSEC01</v>
      </c>
      <c r="J32" s="21"/>
      <c r="K32" s="25">
        <f>VLOOKUP(F32,Dictionnaire!$A$2:$C$32,3,FALSE)</f>
        <v>15</v>
      </c>
      <c r="L32" s="25">
        <v>1</v>
      </c>
      <c r="M32" s="25" t="str">
        <f t="shared" si="2"/>
        <v>SEC01</v>
      </c>
      <c r="N32" s="25" t="str">
        <f>VLOOKUP(F32,Dictionnaire!$A$2:$C$30,2,FALSE)</f>
        <v>Sous station chauffage</v>
      </c>
      <c r="O32" s="20" t="str">
        <f t="shared" si="9"/>
        <v>SEC0101</v>
      </c>
      <c r="P32" s="21" t="s">
        <v>185</v>
      </c>
      <c r="Q32" s="21"/>
      <c r="R32" s="21" t="s">
        <v>32</v>
      </c>
      <c r="S32" s="21" t="s">
        <v>32</v>
      </c>
      <c r="T32" s="21" t="s">
        <v>32</v>
      </c>
      <c r="U32" s="21" t="s">
        <v>32</v>
      </c>
      <c r="V32" s="21" t="s">
        <v>32</v>
      </c>
      <c r="W32" s="19" t="s">
        <v>32</v>
      </c>
      <c r="X32" s="19" t="str">
        <f t="shared" si="3"/>
        <v>??????</v>
      </c>
      <c r="Y32" s="21" t="s">
        <v>32</v>
      </c>
      <c r="Z32" s="21"/>
      <c r="AA32" s="21"/>
      <c r="AB32" s="21"/>
      <c r="AC32" s="21"/>
      <c r="AD32" s="21"/>
    </row>
    <row r="33" spans="1:30" ht="15" customHeight="1">
      <c r="A33" s="21" t="s">
        <v>299</v>
      </c>
      <c r="B33" s="21" t="s">
        <v>300</v>
      </c>
      <c r="C33" s="21" t="s">
        <v>303</v>
      </c>
      <c r="D33" s="21" t="str">
        <f t="shared" si="0"/>
        <v>NAIP</v>
      </c>
      <c r="E33" s="21" t="s">
        <v>170</v>
      </c>
      <c r="F33" s="21" t="s">
        <v>18</v>
      </c>
      <c r="G33" s="21" t="s">
        <v>246</v>
      </c>
      <c r="H33" s="21" t="s">
        <v>273</v>
      </c>
      <c r="I33" s="21" t="str">
        <f t="shared" si="1"/>
        <v>NAIPRC_EC11</v>
      </c>
      <c r="J33" s="21"/>
      <c r="K33" s="25">
        <f>VLOOKUP(F33,Dictionnaire!$A$2:$C$32,3,FALSE)</f>
        <v>30</v>
      </c>
      <c r="L33" s="25">
        <v>1</v>
      </c>
      <c r="M33" s="25" t="str">
        <f t="shared" si="2"/>
        <v>_EC01</v>
      </c>
      <c r="N33" s="25" t="str">
        <f>VLOOKUP(F33,Dictionnaire!$A$2:$C$30,2,FALSE)</f>
        <v>Réseau de chauffage</v>
      </c>
      <c r="O33" s="20" t="s">
        <v>19</v>
      </c>
      <c r="P33" s="21" t="s">
        <v>185</v>
      </c>
      <c r="Q33" s="21"/>
      <c r="R33" s="21" t="s">
        <v>32</v>
      </c>
      <c r="S33" s="21" t="s">
        <v>32</v>
      </c>
      <c r="T33" s="21" t="s">
        <v>32</v>
      </c>
      <c r="U33" s="21" t="s">
        <v>32</v>
      </c>
      <c r="V33" s="21" t="s">
        <v>32</v>
      </c>
      <c r="W33" s="19" t="s">
        <v>32</v>
      </c>
      <c r="X33" s="19" t="str">
        <f t="shared" si="3"/>
        <v>??????</v>
      </c>
      <c r="Y33" s="21" t="s">
        <v>32</v>
      </c>
      <c r="Z33" s="21"/>
      <c r="AA33" s="21"/>
      <c r="AB33" s="21"/>
      <c r="AC33" s="21"/>
      <c r="AD33" s="21"/>
    </row>
    <row r="34" spans="1:30" ht="15" customHeight="1">
      <c r="A34" s="21" t="s">
        <v>299</v>
      </c>
      <c r="B34" s="21" t="s">
        <v>300</v>
      </c>
      <c r="C34" s="21" t="s">
        <v>303</v>
      </c>
      <c r="D34" s="21" t="str">
        <f t="shared" si="0"/>
        <v>NAIP</v>
      </c>
      <c r="E34" s="21" t="s">
        <v>237</v>
      </c>
      <c r="F34" s="21" t="s">
        <v>20</v>
      </c>
      <c r="G34" s="21" t="s">
        <v>277</v>
      </c>
      <c r="H34" s="21" t="s">
        <v>231</v>
      </c>
      <c r="I34" s="21" t="str">
        <f t="shared" si="1"/>
        <v>NAIPS1SEC05</v>
      </c>
      <c r="J34" s="21"/>
      <c r="K34" s="25">
        <f>VLOOKUP(F34,Dictionnaire!$A$2:$C$32,3,FALSE)</f>
        <v>15</v>
      </c>
      <c r="L34" s="25">
        <v>1</v>
      </c>
      <c r="M34" s="25" t="str">
        <f t="shared" si="2"/>
        <v>SEC01</v>
      </c>
      <c r="N34" s="25" t="str">
        <f>VLOOKUP(F34,Dictionnaire!$A$2:$C$30,2,FALSE)</f>
        <v>Sous station chauffage</v>
      </c>
      <c r="O34" s="20" t="str">
        <f t="shared" si="9"/>
        <v>SEC0101</v>
      </c>
      <c r="P34" s="21" t="s">
        <v>185</v>
      </c>
      <c r="Q34" s="21"/>
      <c r="R34" s="21" t="s">
        <v>32</v>
      </c>
      <c r="S34" s="21" t="s">
        <v>32</v>
      </c>
      <c r="T34" s="21" t="s">
        <v>32</v>
      </c>
      <c r="U34" s="21" t="s">
        <v>32</v>
      </c>
      <c r="V34" s="21" t="s">
        <v>32</v>
      </c>
      <c r="W34" s="19" t="s">
        <v>32</v>
      </c>
      <c r="X34" s="19" t="str">
        <f t="shared" si="3"/>
        <v>??????</v>
      </c>
      <c r="Y34" s="21" t="s">
        <v>32</v>
      </c>
      <c r="Z34" s="21"/>
      <c r="AA34" s="21"/>
      <c r="AB34" s="21"/>
      <c r="AC34" s="21"/>
      <c r="AD34" s="21"/>
    </row>
    <row r="35" spans="1:30" ht="15" customHeight="1">
      <c r="A35" s="21" t="s">
        <v>299</v>
      </c>
      <c r="B35" s="21" t="s">
        <v>300</v>
      </c>
      <c r="C35" s="21" t="s">
        <v>303</v>
      </c>
      <c r="D35" s="21" t="str">
        <f t="shared" si="0"/>
        <v>NAIP</v>
      </c>
      <c r="E35" s="21" t="s">
        <v>237</v>
      </c>
      <c r="F35" s="21" t="s">
        <v>18</v>
      </c>
      <c r="G35" s="21" t="s">
        <v>278</v>
      </c>
      <c r="H35" s="21" t="s">
        <v>274</v>
      </c>
      <c r="I35" s="21" t="str">
        <f t="shared" si="1"/>
        <v>NAIPS1_EC41</v>
      </c>
      <c r="J35" s="21"/>
      <c r="K35" s="25">
        <f>VLOOKUP(F35,Dictionnaire!$A$2:$C$32,3,FALSE)</f>
        <v>30</v>
      </c>
      <c r="L35" s="25">
        <v>1</v>
      </c>
      <c r="M35" s="25" t="str">
        <f t="shared" si="2"/>
        <v>_EC01</v>
      </c>
      <c r="N35" s="25" t="str">
        <f>VLOOKUP(F35,Dictionnaire!$A$2:$C$30,2,FALSE)</f>
        <v>Réseau de chauffage</v>
      </c>
      <c r="O35" s="20" t="s">
        <v>19</v>
      </c>
      <c r="P35" s="21" t="s">
        <v>185</v>
      </c>
      <c r="Q35" s="21"/>
      <c r="R35" s="21" t="s">
        <v>32</v>
      </c>
      <c r="S35" s="21" t="s">
        <v>32</v>
      </c>
      <c r="T35" s="21" t="s">
        <v>32</v>
      </c>
      <c r="U35" s="21" t="s">
        <v>32</v>
      </c>
      <c r="V35" s="21" t="s">
        <v>32</v>
      </c>
      <c r="W35" s="19" t="s">
        <v>32</v>
      </c>
      <c r="X35" s="19" t="str">
        <f t="shared" si="3"/>
        <v>??????</v>
      </c>
      <c r="Y35" s="21" t="s">
        <v>32</v>
      </c>
      <c r="Z35" s="21"/>
      <c r="AA35" s="21"/>
      <c r="AB35" s="21"/>
      <c r="AC35" s="21"/>
      <c r="AD35" s="21"/>
    </row>
    <row r="36" spans="1:30" ht="15" customHeight="1">
      <c r="A36" s="21" t="s">
        <v>299</v>
      </c>
      <c r="B36" s="21" t="s">
        <v>300</v>
      </c>
      <c r="C36" s="21" t="s">
        <v>303</v>
      </c>
      <c r="D36" s="21" t="str">
        <f t="shared" si="0"/>
        <v>NAIP</v>
      </c>
      <c r="E36" s="21" t="s">
        <v>170</v>
      </c>
      <c r="F36" s="21" t="s">
        <v>20</v>
      </c>
      <c r="G36" s="21" t="s">
        <v>24</v>
      </c>
      <c r="H36" s="21" t="s">
        <v>229</v>
      </c>
      <c r="I36" s="21" t="str">
        <f t="shared" si="1"/>
        <v>NAIPRCSEC02</v>
      </c>
      <c r="J36" s="21"/>
      <c r="K36" s="25">
        <f>VLOOKUP(F36,Dictionnaire!$A$2:$C$32,3,FALSE)</f>
        <v>15</v>
      </c>
      <c r="L36" s="25">
        <v>1</v>
      </c>
      <c r="M36" s="25" t="str">
        <f t="shared" si="2"/>
        <v>SEC01</v>
      </c>
      <c r="N36" s="25" t="str">
        <f>VLOOKUP(F36,Dictionnaire!$A$2:$C$30,2,FALSE)</f>
        <v>Sous station chauffage</v>
      </c>
      <c r="O36" s="20" t="str">
        <f t="shared" si="9"/>
        <v>SEC0101</v>
      </c>
      <c r="P36" s="21" t="s">
        <v>185</v>
      </c>
      <c r="Q36" s="21"/>
      <c r="R36" s="21" t="s">
        <v>32</v>
      </c>
      <c r="S36" s="21" t="s">
        <v>32</v>
      </c>
      <c r="T36" s="21" t="s">
        <v>32</v>
      </c>
      <c r="U36" s="21" t="s">
        <v>32</v>
      </c>
      <c r="V36" s="21" t="s">
        <v>32</v>
      </c>
      <c r="W36" s="19" t="s">
        <v>32</v>
      </c>
      <c r="X36" s="19" t="str">
        <f t="shared" si="3"/>
        <v>??????</v>
      </c>
      <c r="Y36" s="21" t="s">
        <v>32</v>
      </c>
      <c r="Z36" s="21"/>
      <c r="AA36" s="21"/>
      <c r="AB36" s="21"/>
      <c r="AC36" s="21"/>
      <c r="AD36" s="21"/>
    </row>
    <row r="37" spans="1:30" ht="15" customHeight="1">
      <c r="A37" s="21" t="s">
        <v>299</v>
      </c>
      <c r="B37" s="21" t="s">
        <v>300</v>
      </c>
      <c r="C37" s="21" t="s">
        <v>303</v>
      </c>
      <c r="D37" s="21" t="str">
        <f t="shared" si="0"/>
        <v>NAIP</v>
      </c>
      <c r="E37" s="21" t="s">
        <v>170</v>
      </c>
      <c r="F37" s="21" t="s">
        <v>18</v>
      </c>
      <c r="G37" s="21" t="s">
        <v>254</v>
      </c>
      <c r="H37" s="21" t="s">
        <v>276</v>
      </c>
      <c r="I37" s="21" t="str">
        <f t="shared" si="1"/>
        <v>NAIPRC_EC21</v>
      </c>
      <c r="J37" s="21"/>
      <c r="K37" s="25">
        <f>VLOOKUP(F37,Dictionnaire!$A$2:$C$32,3,FALSE)</f>
        <v>30</v>
      </c>
      <c r="L37" s="25">
        <v>1</v>
      </c>
      <c r="M37" s="25" t="str">
        <f t="shared" si="2"/>
        <v>_EC01</v>
      </c>
      <c r="N37" s="25" t="str">
        <f>VLOOKUP(F37,Dictionnaire!$A$2:$C$30,2,FALSE)</f>
        <v>Réseau de chauffage</v>
      </c>
      <c r="O37" s="20" t="s">
        <v>19</v>
      </c>
      <c r="P37" s="21" t="s">
        <v>185</v>
      </c>
      <c r="Q37" s="21"/>
      <c r="R37" s="21" t="s">
        <v>32</v>
      </c>
      <c r="S37" s="21" t="s">
        <v>32</v>
      </c>
      <c r="T37" s="21" t="s">
        <v>32</v>
      </c>
      <c r="U37" s="21" t="s">
        <v>32</v>
      </c>
      <c r="V37" s="21" t="s">
        <v>32</v>
      </c>
      <c r="W37" s="19" t="s">
        <v>32</v>
      </c>
      <c r="X37" s="19" t="str">
        <f t="shared" si="3"/>
        <v>??????</v>
      </c>
      <c r="Y37" s="21" t="s">
        <v>32</v>
      </c>
      <c r="Z37" s="21"/>
      <c r="AA37" s="21"/>
      <c r="AB37" s="21"/>
      <c r="AC37" s="21"/>
      <c r="AD37" s="21"/>
    </row>
    <row r="38" spans="1:30" ht="15" customHeight="1">
      <c r="A38" s="21" t="s">
        <v>299</v>
      </c>
      <c r="B38" s="21" t="s">
        <v>300</v>
      </c>
      <c r="C38" s="21" t="s">
        <v>301</v>
      </c>
      <c r="D38" s="21" t="str">
        <f t="shared" si="0"/>
        <v>NAIH</v>
      </c>
      <c r="E38" s="21" t="s">
        <v>26</v>
      </c>
      <c r="F38" s="21" t="s">
        <v>31</v>
      </c>
      <c r="G38" s="21" t="s">
        <v>26</v>
      </c>
      <c r="H38" s="21" t="s">
        <v>233</v>
      </c>
      <c r="I38" s="21" t="str">
        <f t="shared" si="1"/>
        <v>NAIH01CTA01</v>
      </c>
      <c r="J38" s="21"/>
      <c r="K38" s="25">
        <f>VLOOKUP(F38,Dictionnaire!$A$2:$C$32,3,FALSE)</f>
        <v>40</v>
      </c>
      <c r="L38" s="25">
        <v>1</v>
      </c>
      <c r="M38" s="25" t="str">
        <f t="shared" si="2"/>
        <v>CTA01</v>
      </c>
      <c r="N38" s="25" t="str">
        <f>VLOOKUP(F38,Dictionnaire!$A$2:$C$30,2,FALSE)</f>
        <v>Centrale de traitement d’air</v>
      </c>
      <c r="O38" s="20" t="str">
        <f t="shared" si="9"/>
        <v>CTA0101</v>
      </c>
      <c r="P38" s="21" t="s">
        <v>185</v>
      </c>
      <c r="Q38" s="21"/>
      <c r="R38" s="21" t="s">
        <v>32</v>
      </c>
      <c r="S38" s="21" t="s">
        <v>32</v>
      </c>
      <c r="T38" s="21" t="s">
        <v>32</v>
      </c>
      <c r="U38" s="21" t="s">
        <v>32</v>
      </c>
      <c r="V38" s="21" t="s">
        <v>32</v>
      </c>
      <c r="W38" s="19" t="s">
        <v>32</v>
      </c>
      <c r="X38" s="19" t="str">
        <f t="shared" si="3"/>
        <v>??????</v>
      </c>
      <c r="Y38" s="21" t="s">
        <v>32</v>
      </c>
      <c r="Z38" s="21"/>
      <c r="AA38" s="21"/>
      <c r="AB38" s="21"/>
      <c r="AC38" s="21"/>
      <c r="AD38" s="21"/>
    </row>
    <row r="39" spans="1:30" ht="15" customHeight="1">
      <c r="A39" s="21" t="s">
        <v>299</v>
      </c>
      <c r="B39" s="21" t="s">
        <v>300</v>
      </c>
      <c r="C39" s="21" t="s">
        <v>301</v>
      </c>
      <c r="D39" s="21" t="str">
        <f t="shared" si="0"/>
        <v>NAIH</v>
      </c>
      <c r="E39" s="21" t="s">
        <v>170</v>
      </c>
      <c r="F39" s="21" t="s">
        <v>154</v>
      </c>
      <c r="G39" s="21" t="s">
        <v>26</v>
      </c>
      <c r="H39" s="21" t="s">
        <v>279</v>
      </c>
      <c r="I39" s="21" t="str">
        <f t="shared" si="1"/>
        <v>NAIHRCZCO01</v>
      </c>
      <c r="J39" s="21"/>
      <c r="K39" s="25">
        <f>VLOOKUP(F39,Dictionnaire!$A$2:$C$32,3,FALSE)</f>
        <v>15</v>
      </c>
      <c r="L39" s="25">
        <v>1</v>
      </c>
      <c r="M39" s="25" t="str">
        <f t="shared" si="2"/>
        <v>ZCO01</v>
      </c>
      <c r="N39" s="25" t="str">
        <f>VLOOKUP(F39,Dictionnaire!$A$2:$C$30,2,FALSE)</f>
        <v>Zone de confort thermique</v>
      </c>
      <c r="O39" s="20" t="str">
        <f t="shared" si="9"/>
        <v>ZCO0101</v>
      </c>
      <c r="P39" s="21" t="s">
        <v>185</v>
      </c>
      <c r="Q39" s="21"/>
      <c r="R39" s="21" t="s">
        <v>32</v>
      </c>
      <c r="S39" s="21" t="s">
        <v>32</v>
      </c>
      <c r="T39" s="21" t="s">
        <v>32</v>
      </c>
      <c r="U39" s="21" t="s">
        <v>32</v>
      </c>
      <c r="V39" s="21" t="s">
        <v>32</v>
      </c>
      <c r="W39" s="19" t="s">
        <v>32</v>
      </c>
      <c r="X39" s="19" t="str">
        <f t="shared" si="3"/>
        <v>??????</v>
      </c>
      <c r="Y39" s="21" t="s">
        <v>32</v>
      </c>
      <c r="Z39" s="21"/>
      <c r="AA39" s="21"/>
      <c r="AB39" s="21"/>
      <c r="AC39" s="21"/>
      <c r="AD39" s="21"/>
    </row>
    <row r="40" spans="1:30" ht="15" customHeight="1">
      <c r="A40" s="21" t="s">
        <v>299</v>
      </c>
      <c r="B40" s="21" t="s">
        <v>300</v>
      </c>
      <c r="C40" s="21" t="s">
        <v>301</v>
      </c>
      <c r="D40" s="21" t="str">
        <f t="shared" si="0"/>
        <v>NAIH</v>
      </c>
      <c r="E40" s="21" t="s">
        <v>170</v>
      </c>
      <c r="F40" s="21" t="s">
        <v>152</v>
      </c>
      <c r="G40" s="21" t="s">
        <v>26</v>
      </c>
      <c r="H40" s="21" t="s">
        <v>280</v>
      </c>
      <c r="I40" s="21" t="str">
        <f t="shared" si="1"/>
        <v>NAIHRCAET01</v>
      </c>
      <c r="J40" s="21"/>
      <c r="K40" s="25">
        <f>VLOOKUP(F40,Dictionnaire!$A$2:$C$32,3,FALSE)</f>
        <v>5</v>
      </c>
      <c r="L40" s="25">
        <v>1</v>
      </c>
      <c r="M40" s="25" t="str">
        <f t="shared" si="2"/>
        <v>AET01</v>
      </c>
      <c r="N40" s="25" t="str">
        <f>VLOOKUP(F40,Dictionnaire!$A$2:$C$30,2,FALSE)</f>
        <v>Aèrotherme</v>
      </c>
      <c r="O40" s="20" t="str">
        <f t="shared" si="9"/>
        <v>AET0101</v>
      </c>
      <c r="P40" s="21" t="s">
        <v>185</v>
      </c>
      <c r="Q40" s="21"/>
      <c r="R40" s="21" t="s">
        <v>32</v>
      </c>
      <c r="S40" s="21" t="s">
        <v>32</v>
      </c>
      <c r="T40" s="21" t="s">
        <v>32</v>
      </c>
      <c r="U40" s="21" t="s">
        <v>32</v>
      </c>
      <c r="V40" s="21" t="s">
        <v>32</v>
      </c>
      <c r="W40" s="19" t="s">
        <v>32</v>
      </c>
      <c r="X40" s="19" t="str">
        <f t="shared" si="3"/>
        <v>??????</v>
      </c>
      <c r="Y40" s="21" t="s">
        <v>32</v>
      </c>
      <c r="Z40" s="21"/>
      <c r="AA40" s="21"/>
      <c r="AB40" s="21"/>
      <c r="AC40" s="21"/>
      <c r="AD40" s="21"/>
    </row>
    <row r="41" spans="1:30" ht="15" customHeight="1">
      <c r="A41" s="21" t="s">
        <v>299</v>
      </c>
      <c r="B41" s="21" t="s">
        <v>300</v>
      </c>
      <c r="C41" s="21" t="s">
        <v>301</v>
      </c>
      <c r="D41" s="21" t="str">
        <f t="shared" si="0"/>
        <v>NAIH</v>
      </c>
      <c r="E41" s="21" t="s">
        <v>170</v>
      </c>
      <c r="F41" s="21" t="s">
        <v>154</v>
      </c>
      <c r="G41" s="21" t="s">
        <v>24</v>
      </c>
      <c r="H41" s="21" t="s">
        <v>282</v>
      </c>
      <c r="I41" s="21" t="str">
        <f t="shared" si="1"/>
        <v>NAIHRCZCO02</v>
      </c>
      <c r="J41" s="21"/>
      <c r="K41" s="25">
        <f>VLOOKUP(F41,Dictionnaire!$A$2:$C$32,3,FALSE)</f>
        <v>15</v>
      </c>
      <c r="L41" s="25">
        <v>1</v>
      </c>
      <c r="M41" s="25" t="str">
        <f t="shared" si="2"/>
        <v>ZCO01</v>
      </c>
      <c r="N41" s="25" t="str">
        <f>VLOOKUP(F41,Dictionnaire!$A$2:$C$30,2,FALSE)</f>
        <v>Zone de confort thermique</v>
      </c>
      <c r="O41" s="20" t="str">
        <f t="shared" si="9"/>
        <v>ZCO0101</v>
      </c>
      <c r="P41" s="21" t="s">
        <v>185</v>
      </c>
      <c r="Q41" s="21"/>
      <c r="R41" s="21" t="s">
        <v>32</v>
      </c>
      <c r="S41" s="21" t="s">
        <v>32</v>
      </c>
      <c r="T41" s="21" t="s">
        <v>32</v>
      </c>
      <c r="U41" s="21" t="s">
        <v>32</v>
      </c>
      <c r="V41" s="21" t="s">
        <v>32</v>
      </c>
      <c r="W41" s="19" t="s">
        <v>32</v>
      </c>
      <c r="X41" s="19" t="str">
        <f t="shared" si="3"/>
        <v>??????</v>
      </c>
      <c r="Y41" s="21" t="s">
        <v>32</v>
      </c>
      <c r="Z41" s="21"/>
      <c r="AA41" s="21"/>
      <c r="AB41" s="21"/>
      <c r="AC41" s="21"/>
      <c r="AD41" s="21"/>
    </row>
    <row r="42" spans="1:30" ht="15" customHeight="1">
      <c r="A42" s="21" t="s">
        <v>299</v>
      </c>
      <c r="B42" s="21" t="s">
        <v>300</v>
      </c>
      <c r="C42" s="21" t="s">
        <v>301</v>
      </c>
      <c r="D42" s="21" t="str">
        <f t="shared" si="0"/>
        <v>NAIH</v>
      </c>
      <c r="E42" s="21" t="s">
        <v>170</v>
      </c>
      <c r="F42" s="21" t="s">
        <v>152</v>
      </c>
      <c r="G42" s="21" t="s">
        <v>24</v>
      </c>
      <c r="H42" s="21" t="s">
        <v>281</v>
      </c>
      <c r="I42" s="21" t="str">
        <f t="shared" si="1"/>
        <v>NAIHRCAET02</v>
      </c>
      <c r="J42" s="21"/>
      <c r="K42" s="25">
        <f>VLOOKUP(F42,Dictionnaire!$A$2:$C$32,3,FALSE)</f>
        <v>5</v>
      </c>
      <c r="L42" s="25">
        <v>1</v>
      </c>
      <c r="M42" s="25" t="str">
        <f t="shared" si="2"/>
        <v>AET01</v>
      </c>
      <c r="N42" s="25" t="str">
        <f>VLOOKUP(F42,Dictionnaire!$A$2:$C$30,2,FALSE)</f>
        <v>Aèrotherme</v>
      </c>
      <c r="O42" s="20" t="str">
        <f t="shared" si="9"/>
        <v>AET0101</v>
      </c>
      <c r="P42" s="21" t="s">
        <v>185</v>
      </c>
      <c r="Q42" s="21"/>
      <c r="R42" s="21" t="s">
        <v>32</v>
      </c>
      <c r="S42" s="21" t="s">
        <v>32</v>
      </c>
      <c r="T42" s="21" t="s">
        <v>32</v>
      </c>
      <c r="U42" s="21" t="s">
        <v>32</v>
      </c>
      <c r="V42" s="21" t="s">
        <v>32</v>
      </c>
      <c r="W42" s="19" t="s">
        <v>32</v>
      </c>
      <c r="X42" s="19" t="str">
        <f t="shared" si="3"/>
        <v>??????</v>
      </c>
      <c r="Y42" s="21" t="s">
        <v>32</v>
      </c>
      <c r="Z42" s="21"/>
      <c r="AA42" s="21"/>
      <c r="AB42" s="21"/>
      <c r="AC42" s="21"/>
      <c r="AD42" s="21"/>
    </row>
    <row r="43" spans="1:30" ht="15" customHeight="1">
      <c r="A43" s="21" t="s">
        <v>299</v>
      </c>
      <c r="B43" s="21" t="s">
        <v>300</v>
      </c>
      <c r="C43" s="21" t="s">
        <v>301</v>
      </c>
      <c r="D43" s="21" t="str">
        <f t="shared" si="0"/>
        <v>NAIH</v>
      </c>
      <c r="E43" s="21" t="s">
        <v>170</v>
      </c>
      <c r="F43" s="21" t="s">
        <v>154</v>
      </c>
      <c r="G43" s="21" t="s">
        <v>241</v>
      </c>
      <c r="H43" s="21" t="s">
        <v>283</v>
      </c>
      <c r="I43" s="21" t="str">
        <f t="shared" si="1"/>
        <v>NAIHRCZCO03</v>
      </c>
      <c r="J43" s="21"/>
      <c r="K43" s="25">
        <f>VLOOKUP(F43,Dictionnaire!$A$2:$C$32,3,FALSE)</f>
        <v>15</v>
      </c>
      <c r="L43" s="25">
        <v>1</v>
      </c>
      <c r="M43" s="25" t="str">
        <f t="shared" si="2"/>
        <v>ZCO01</v>
      </c>
      <c r="N43" s="25" t="str">
        <f>VLOOKUP(F43,Dictionnaire!$A$2:$C$30,2,FALSE)</f>
        <v>Zone de confort thermique</v>
      </c>
      <c r="O43" s="20" t="str">
        <f t="shared" si="9"/>
        <v>ZCO0101</v>
      </c>
      <c r="P43" s="21" t="s">
        <v>185</v>
      </c>
      <c r="Q43" s="21"/>
      <c r="R43" s="21" t="s">
        <v>32</v>
      </c>
      <c r="S43" s="21" t="s">
        <v>32</v>
      </c>
      <c r="T43" s="21" t="s">
        <v>32</v>
      </c>
      <c r="U43" s="21" t="s">
        <v>32</v>
      </c>
      <c r="V43" s="21" t="s">
        <v>32</v>
      </c>
      <c r="W43" s="19" t="s">
        <v>32</v>
      </c>
      <c r="X43" s="19" t="str">
        <f t="shared" si="3"/>
        <v>??????</v>
      </c>
      <c r="Y43" s="21" t="s">
        <v>32</v>
      </c>
      <c r="Z43" s="21"/>
      <c r="AA43" s="21"/>
      <c r="AB43" s="21"/>
      <c r="AC43" s="21"/>
      <c r="AD43" s="21"/>
    </row>
    <row r="44" spans="1:30" ht="15" customHeight="1">
      <c r="A44" s="21" t="s">
        <v>299</v>
      </c>
      <c r="B44" s="21" t="s">
        <v>300</v>
      </c>
      <c r="C44" s="21" t="s">
        <v>301</v>
      </c>
      <c r="D44" s="21" t="str">
        <f t="shared" si="0"/>
        <v>NAIH</v>
      </c>
      <c r="E44" s="21" t="s">
        <v>170</v>
      </c>
      <c r="F44" s="21" t="s">
        <v>152</v>
      </c>
      <c r="G44" s="21" t="s">
        <v>241</v>
      </c>
      <c r="H44" s="21" t="s">
        <v>284</v>
      </c>
      <c r="I44" s="21" t="str">
        <f t="shared" si="1"/>
        <v>NAIHRCAET03</v>
      </c>
      <c r="J44" s="21"/>
      <c r="K44" s="25">
        <f>VLOOKUP(F44,Dictionnaire!$A$2:$C$32,3,FALSE)</f>
        <v>5</v>
      </c>
      <c r="L44" s="25">
        <v>1</v>
      </c>
      <c r="M44" s="25" t="str">
        <f t="shared" si="2"/>
        <v>AET01</v>
      </c>
      <c r="N44" s="25" t="str">
        <f>VLOOKUP(F44,Dictionnaire!$A$2:$C$30,2,FALSE)</f>
        <v>Aèrotherme</v>
      </c>
      <c r="O44" s="20" t="str">
        <f t="shared" si="9"/>
        <v>AET0101</v>
      </c>
      <c r="P44" s="21" t="s">
        <v>185</v>
      </c>
      <c r="Q44" s="21"/>
      <c r="R44" s="21" t="s">
        <v>32</v>
      </c>
      <c r="S44" s="21" t="s">
        <v>32</v>
      </c>
      <c r="T44" s="21" t="s">
        <v>32</v>
      </c>
      <c r="U44" s="21" t="s">
        <v>32</v>
      </c>
      <c r="V44" s="21" t="s">
        <v>32</v>
      </c>
      <c r="W44" s="19" t="s">
        <v>32</v>
      </c>
      <c r="X44" s="19" t="str">
        <f t="shared" si="3"/>
        <v>??????</v>
      </c>
      <c r="Y44" s="21" t="s">
        <v>32</v>
      </c>
      <c r="Z44" s="21"/>
      <c r="AA44" s="21"/>
      <c r="AB44" s="21"/>
      <c r="AC44" s="21"/>
      <c r="AD44" s="21"/>
    </row>
    <row r="45" spans="1:30" ht="15" customHeight="1">
      <c r="A45" s="21" t="s">
        <v>299</v>
      </c>
      <c r="B45" s="21" t="s">
        <v>300</v>
      </c>
      <c r="C45" s="21" t="s">
        <v>301</v>
      </c>
      <c r="D45" s="21" t="str">
        <f t="shared" si="0"/>
        <v>NAIH</v>
      </c>
      <c r="E45" s="21" t="s">
        <v>170</v>
      </c>
      <c r="F45" s="21" t="s">
        <v>152</v>
      </c>
      <c r="G45" s="21" t="s">
        <v>243</v>
      </c>
      <c r="H45" s="21" t="s">
        <v>285</v>
      </c>
      <c r="I45" s="21" t="str">
        <f t="shared" si="1"/>
        <v>NAIHRCAET04</v>
      </c>
      <c r="J45" s="21"/>
      <c r="K45" s="25">
        <f>VLOOKUP(F45,Dictionnaire!$A$2:$C$32,3,FALSE)</f>
        <v>5</v>
      </c>
      <c r="L45" s="25">
        <v>1</v>
      </c>
      <c r="M45" s="25" t="str">
        <f t="shared" si="2"/>
        <v>AET01</v>
      </c>
      <c r="N45" s="25" t="str">
        <f>VLOOKUP(F45,Dictionnaire!$A$2:$C$30,2,FALSE)</f>
        <v>Aèrotherme</v>
      </c>
      <c r="O45" s="20" t="str">
        <f t="shared" si="9"/>
        <v>AET0101</v>
      </c>
      <c r="P45" s="21" t="s">
        <v>185</v>
      </c>
      <c r="Q45" s="21"/>
      <c r="R45" s="21" t="s">
        <v>32</v>
      </c>
      <c r="S45" s="21" t="s">
        <v>32</v>
      </c>
      <c r="T45" s="21" t="s">
        <v>32</v>
      </c>
      <c r="U45" s="21" t="s">
        <v>32</v>
      </c>
      <c r="V45" s="21" t="s">
        <v>32</v>
      </c>
      <c r="W45" s="19" t="s">
        <v>32</v>
      </c>
      <c r="X45" s="19" t="str">
        <f t="shared" si="3"/>
        <v>??????</v>
      </c>
      <c r="Y45" s="21" t="s">
        <v>32</v>
      </c>
      <c r="Z45" s="21"/>
      <c r="AA45" s="21"/>
      <c r="AB45" s="21"/>
      <c r="AC45" s="21"/>
      <c r="AD45" s="21"/>
    </row>
    <row r="46" spans="1:30" ht="15" customHeight="1">
      <c r="A46" s="21" t="s">
        <v>299</v>
      </c>
      <c r="B46" s="21" t="s">
        <v>300</v>
      </c>
      <c r="C46" s="21" t="s">
        <v>301</v>
      </c>
      <c r="D46" s="21" t="str">
        <f t="shared" si="0"/>
        <v>NAIH</v>
      </c>
      <c r="E46" s="21" t="s">
        <v>170</v>
      </c>
      <c r="F46" s="21" t="s">
        <v>152</v>
      </c>
      <c r="G46" s="21" t="s">
        <v>277</v>
      </c>
      <c r="H46" s="21" t="s">
        <v>286</v>
      </c>
      <c r="I46" s="21" t="str">
        <f t="shared" si="1"/>
        <v>NAIHRCAET05</v>
      </c>
      <c r="J46" s="21"/>
      <c r="K46" s="25">
        <f>VLOOKUP(F46,Dictionnaire!$A$2:$C$32,3,FALSE)</f>
        <v>5</v>
      </c>
      <c r="L46" s="25">
        <v>1</v>
      </c>
      <c r="M46" s="25" t="str">
        <f t="shared" si="2"/>
        <v>AET01</v>
      </c>
      <c r="N46" s="25" t="str">
        <f>VLOOKUP(F46,Dictionnaire!$A$2:$C$30,2,FALSE)</f>
        <v>Aèrotherme</v>
      </c>
      <c r="O46" s="20" t="str">
        <f t="shared" si="9"/>
        <v>AET0101</v>
      </c>
      <c r="P46" s="21" t="s">
        <v>185</v>
      </c>
      <c r="Q46" s="21"/>
      <c r="R46" s="21" t="s">
        <v>32</v>
      </c>
      <c r="S46" s="21" t="s">
        <v>32</v>
      </c>
      <c r="T46" s="21" t="s">
        <v>32</v>
      </c>
      <c r="U46" s="21" t="s">
        <v>32</v>
      </c>
      <c r="V46" s="21" t="s">
        <v>32</v>
      </c>
      <c r="W46" s="19" t="s">
        <v>32</v>
      </c>
      <c r="X46" s="19" t="str">
        <f t="shared" si="3"/>
        <v>??????</v>
      </c>
      <c r="Y46" s="21" t="s">
        <v>32</v>
      </c>
      <c r="Z46" s="21"/>
      <c r="AA46" s="21"/>
      <c r="AB46" s="21"/>
      <c r="AC46" s="21"/>
      <c r="AD46" s="21"/>
    </row>
    <row r="47" spans="1:30" ht="15" customHeight="1">
      <c r="A47" s="21" t="s">
        <v>299</v>
      </c>
      <c r="B47" s="21" t="s">
        <v>300</v>
      </c>
      <c r="C47" s="21" t="s">
        <v>301</v>
      </c>
      <c r="D47" s="21" t="str">
        <f t="shared" si="0"/>
        <v>NAIH</v>
      </c>
      <c r="E47" s="21" t="s">
        <v>170</v>
      </c>
      <c r="F47" s="21" t="s">
        <v>152</v>
      </c>
      <c r="G47" s="21" t="s">
        <v>287</v>
      </c>
      <c r="H47" s="21" t="s">
        <v>288</v>
      </c>
      <c r="I47" s="21" t="str">
        <f t="shared" si="1"/>
        <v>NAIHRCAET06</v>
      </c>
      <c r="J47" s="21"/>
      <c r="K47" s="25">
        <f>VLOOKUP(F47,Dictionnaire!$A$2:$C$32,3,FALSE)</f>
        <v>5</v>
      </c>
      <c r="L47" s="25">
        <v>1</v>
      </c>
      <c r="M47" s="25" t="str">
        <f t="shared" si="2"/>
        <v>AET01</v>
      </c>
      <c r="N47" s="25" t="str">
        <f>VLOOKUP(F47,Dictionnaire!$A$2:$C$30,2,FALSE)</f>
        <v>Aèrotherme</v>
      </c>
      <c r="O47" s="20" t="str">
        <f t="shared" si="9"/>
        <v>AET0101</v>
      </c>
      <c r="P47" s="21" t="s">
        <v>185</v>
      </c>
      <c r="Q47" s="21"/>
      <c r="R47" s="21" t="s">
        <v>32</v>
      </c>
      <c r="S47" s="21" t="s">
        <v>32</v>
      </c>
      <c r="T47" s="21" t="s">
        <v>32</v>
      </c>
      <c r="U47" s="21" t="s">
        <v>32</v>
      </c>
      <c r="V47" s="21" t="s">
        <v>32</v>
      </c>
      <c r="W47" s="19" t="s">
        <v>32</v>
      </c>
      <c r="X47" s="19" t="str">
        <f t="shared" si="3"/>
        <v>??????</v>
      </c>
      <c r="Y47" s="21" t="s">
        <v>32</v>
      </c>
      <c r="Z47" s="21"/>
      <c r="AA47" s="21"/>
      <c r="AB47" s="21"/>
      <c r="AC47" s="21"/>
      <c r="AD47" s="21"/>
    </row>
    <row r="48" spans="1:30" ht="15" customHeight="1">
      <c r="A48" s="21" t="s">
        <v>299</v>
      </c>
      <c r="B48" s="21" t="s">
        <v>300</v>
      </c>
      <c r="C48" s="21" t="s">
        <v>303</v>
      </c>
      <c r="D48" s="21" t="str">
        <f t="shared" si="0"/>
        <v>NAIP</v>
      </c>
      <c r="E48" s="21" t="s">
        <v>24</v>
      </c>
      <c r="F48" s="21" t="s">
        <v>31</v>
      </c>
      <c r="G48" s="21" t="s">
        <v>24</v>
      </c>
      <c r="H48" s="21" t="s">
        <v>291</v>
      </c>
      <c r="I48" s="21" t="str">
        <f t="shared" si="1"/>
        <v>NAIP02CTA02</v>
      </c>
      <c r="J48" s="21"/>
      <c r="K48" s="25">
        <f>VLOOKUP(F48,Dictionnaire!$A$2:$C$32,3,FALSE)</f>
        <v>40</v>
      </c>
      <c r="L48" s="25">
        <v>1</v>
      </c>
      <c r="M48" s="25" t="str">
        <f t="shared" si="2"/>
        <v>CTA01</v>
      </c>
      <c r="N48" s="25" t="str">
        <f>VLOOKUP(F48,Dictionnaire!$A$2:$C$30,2,FALSE)</f>
        <v>Centrale de traitement d’air</v>
      </c>
      <c r="O48" s="20" t="str">
        <f t="shared" si="9"/>
        <v>CTA0101</v>
      </c>
      <c r="P48" s="21" t="s">
        <v>185</v>
      </c>
      <c r="Q48" s="21"/>
      <c r="R48" s="21" t="s">
        <v>32</v>
      </c>
      <c r="S48" s="21" t="s">
        <v>32</v>
      </c>
      <c r="T48" s="21" t="s">
        <v>32</v>
      </c>
      <c r="U48" s="21" t="s">
        <v>32</v>
      </c>
      <c r="V48" s="21" t="s">
        <v>32</v>
      </c>
      <c r="W48" s="19" t="s">
        <v>32</v>
      </c>
      <c r="X48" s="19" t="str">
        <f t="shared" si="3"/>
        <v>??????</v>
      </c>
      <c r="Y48" s="21" t="s">
        <v>32</v>
      </c>
      <c r="Z48" s="21"/>
      <c r="AA48" s="21"/>
      <c r="AB48" s="21"/>
      <c r="AC48" s="21"/>
      <c r="AD48" s="21"/>
    </row>
    <row r="49" spans="1:30" ht="15" customHeight="1">
      <c r="A49" s="21" t="s">
        <v>299</v>
      </c>
      <c r="B49" s="21" t="s">
        <v>300</v>
      </c>
      <c r="C49" s="21" t="s">
        <v>303</v>
      </c>
      <c r="D49" s="21" t="str">
        <f t="shared" si="0"/>
        <v>NAIP</v>
      </c>
      <c r="E49" s="21" t="s">
        <v>234</v>
      </c>
      <c r="F49" s="21" t="s">
        <v>31</v>
      </c>
      <c r="G49" s="21" t="s">
        <v>26</v>
      </c>
      <c r="H49" s="21" t="s">
        <v>235</v>
      </c>
      <c r="I49" s="21" t="str">
        <f t="shared" si="1"/>
        <v>NAIPTECTA01</v>
      </c>
      <c r="J49" s="21"/>
      <c r="K49" s="25">
        <f>VLOOKUP(F49,Dictionnaire!$A$2:$C$32,3,FALSE)</f>
        <v>40</v>
      </c>
      <c r="L49" s="25">
        <v>1</v>
      </c>
      <c r="M49" s="25" t="str">
        <f t="shared" si="2"/>
        <v>CTA01</v>
      </c>
      <c r="N49" s="25" t="str">
        <f>VLOOKUP(F49,Dictionnaire!$A$2:$C$30,2,FALSE)</f>
        <v>Centrale de traitement d’air</v>
      </c>
      <c r="O49" s="20" t="str">
        <f t="shared" si="9"/>
        <v>CTA0101</v>
      </c>
      <c r="P49" s="21" t="s">
        <v>185</v>
      </c>
      <c r="Q49" s="21"/>
      <c r="R49" s="21" t="s">
        <v>32</v>
      </c>
      <c r="S49" s="21" t="s">
        <v>32</v>
      </c>
      <c r="T49" s="21" t="s">
        <v>32</v>
      </c>
      <c r="U49" s="21" t="s">
        <v>32</v>
      </c>
      <c r="V49" s="21" t="s">
        <v>32</v>
      </c>
      <c r="W49" s="19" t="s">
        <v>32</v>
      </c>
      <c r="X49" s="19" t="str">
        <f t="shared" si="3"/>
        <v>??????</v>
      </c>
      <c r="Y49" s="21" t="s">
        <v>32</v>
      </c>
      <c r="Z49" s="21"/>
      <c r="AA49" s="21"/>
      <c r="AB49" s="21"/>
      <c r="AC49" s="21"/>
      <c r="AD49" s="21"/>
    </row>
    <row r="50" spans="1:30" ht="15" customHeight="1">
      <c r="A50" s="21" t="s">
        <v>299</v>
      </c>
      <c r="B50" s="21" t="s">
        <v>300</v>
      </c>
      <c r="C50" s="21" t="s">
        <v>303</v>
      </c>
      <c r="D50" s="21" t="str">
        <f t="shared" ref="D50" si="19">A50&amp;B50&amp;C50</f>
        <v>NAIP</v>
      </c>
      <c r="E50" s="21" t="s">
        <v>234</v>
      </c>
      <c r="F50" s="21" t="s">
        <v>33</v>
      </c>
      <c r="G50" s="21" t="s">
        <v>26</v>
      </c>
      <c r="H50" s="21" t="s">
        <v>290</v>
      </c>
      <c r="I50" s="21" t="str">
        <f t="shared" ref="I50" si="20">A50&amp;B50&amp;C50&amp;E50&amp;F50&amp;G50</f>
        <v>NAIPTEEXA01</v>
      </c>
      <c r="J50" s="21"/>
      <c r="K50" s="25">
        <f>VLOOKUP(F50,Dictionnaire!$A$2:$C$32,3,FALSE)</f>
        <v>5</v>
      </c>
      <c r="L50" s="25">
        <v>1</v>
      </c>
      <c r="M50" s="25" t="str">
        <f t="shared" ref="M50" si="21">F50&amp;"01"</f>
        <v>EXA01</v>
      </c>
      <c r="N50" s="25" t="str">
        <f>VLOOKUP(F50,Dictionnaire!$A$2:$C$30,2,FALSE)</f>
        <v>Extracteur d’air</v>
      </c>
      <c r="O50" s="20" t="str">
        <f t="shared" ref="O50" si="22">M50&amp;"01"</f>
        <v>EXA0101</v>
      </c>
      <c r="P50" s="21" t="s">
        <v>185</v>
      </c>
      <c r="Q50" s="21"/>
      <c r="R50" s="21" t="s">
        <v>32</v>
      </c>
      <c r="S50" s="21" t="s">
        <v>32</v>
      </c>
      <c r="T50" s="21" t="s">
        <v>32</v>
      </c>
      <c r="U50" s="21" t="s">
        <v>32</v>
      </c>
      <c r="V50" s="21" t="s">
        <v>32</v>
      </c>
      <c r="W50" s="19" t="s">
        <v>32</v>
      </c>
      <c r="X50" s="19" t="str">
        <f t="shared" ref="X50" si="23">R50&amp;S50&amp;T50&amp;U50&amp;V50&amp;W50</f>
        <v>??????</v>
      </c>
      <c r="Y50" s="21" t="s">
        <v>32</v>
      </c>
      <c r="Z50" s="21"/>
      <c r="AA50" s="21"/>
      <c r="AB50" s="21"/>
      <c r="AC50" s="21"/>
      <c r="AD50" s="21"/>
    </row>
    <row r="51" spans="1:30" ht="15" customHeight="1">
      <c r="A51" s="21" t="s">
        <v>299</v>
      </c>
      <c r="B51" s="21" t="s">
        <v>300</v>
      </c>
      <c r="C51" s="21" t="s">
        <v>303</v>
      </c>
      <c r="D51" s="21" t="str">
        <f t="shared" ref="D51" si="24">A51&amp;B51&amp;C51</f>
        <v>NAIP</v>
      </c>
      <c r="E51" s="21" t="s">
        <v>234</v>
      </c>
      <c r="F51" s="21" t="s">
        <v>33</v>
      </c>
      <c r="G51" s="21" t="s">
        <v>24</v>
      </c>
      <c r="H51" s="21" t="s">
        <v>289</v>
      </c>
      <c r="I51" s="21" t="str">
        <f t="shared" ref="I51" si="25">A51&amp;B51&amp;C51&amp;E51&amp;F51&amp;G51</f>
        <v>NAIPTEEXA02</v>
      </c>
      <c r="J51" s="21"/>
      <c r="K51" s="25">
        <f>VLOOKUP(F51,Dictionnaire!$A$2:$C$32,3,FALSE)</f>
        <v>5</v>
      </c>
      <c r="L51" s="25">
        <v>1</v>
      </c>
      <c r="M51" s="25" t="str">
        <f t="shared" ref="M51" si="26">F51&amp;"01"</f>
        <v>EXA01</v>
      </c>
      <c r="N51" s="25" t="str">
        <f>VLOOKUP(F51,Dictionnaire!$A$2:$C$30,2,FALSE)</f>
        <v>Extracteur d’air</v>
      </c>
      <c r="O51" s="20" t="str">
        <f t="shared" ref="O51" si="27">M51&amp;"01"</f>
        <v>EXA0101</v>
      </c>
      <c r="P51" s="21" t="s">
        <v>185</v>
      </c>
      <c r="Q51" s="21"/>
      <c r="R51" s="21" t="s">
        <v>32</v>
      </c>
      <c r="S51" s="21" t="s">
        <v>32</v>
      </c>
      <c r="T51" s="21" t="s">
        <v>32</v>
      </c>
      <c r="U51" s="21" t="s">
        <v>32</v>
      </c>
      <c r="V51" s="21" t="s">
        <v>32</v>
      </c>
      <c r="W51" s="19" t="s">
        <v>32</v>
      </c>
      <c r="X51" s="19" t="str">
        <f t="shared" ref="X51" si="28">R51&amp;S51&amp;T51&amp;U51&amp;V51&amp;W51</f>
        <v>??????</v>
      </c>
      <c r="Y51" s="21" t="s">
        <v>32</v>
      </c>
      <c r="Z51" s="21"/>
      <c r="AA51" s="21"/>
      <c r="AB51" s="21"/>
      <c r="AC51" s="21"/>
      <c r="AD51" s="21"/>
    </row>
    <row r="52" spans="1:30" ht="15" customHeight="1">
      <c r="A52" s="21" t="s">
        <v>299</v>
      </c>
      <c r="B52" s="21" t="s">
        <v>300</v>
      </c>
      <c r="C52" s="21" t="s">
        <v>301</v>
      </c>
      <c r="D52" s="21" t="str">
        <f t="shared" ref="D52" si="29">A52&amp;B52&amp;C52</f>
        <v>NAIH</v>
      </c>
      <c r="E52" s="21" t="s">
        <v>234</v>
      </c>
      <c r="F52" s="21" t="s">
        <v>33</v>
      </c>
      <c r="G52" s="21" t="s">
        <v>241</v>
      </c>
      <c r="H52" s="21" t="s">
        <v>292</v>
      </c>
      <c r="I52" s="21" t="str">
        <f t="shared" ref="I52" si="30">A52&amp;B52&amp;C52&amp;E52&amp;F52&amp;G52</f>
        <v>NAIHTEEXA03</v>
      </c>
      <c r="J52" s="21"/>
      <c r="K52" s="25">
        <f>VLOOKUP(F52,Dictionnaire!$A$2:$C$32,3,FALSE)</f>
        <v>5</v>
      </c>
      <c r="L52" s="25">
        <v>1</v>
      </c>
      <c r="M52" s="25" t="str">
        <f t="shared" ref="M52" si="31">F52&amp;"01"</f>
        <v>EXA01</v>
      </c>
      <c r="N52" s="25" t="str">
        <f>VLOOKUP(F52,Dictionnaire!$A$2:$C$30,2,FALSE)</f>
        <v>Extracteur d’air</v>
      </c>
      <c r="O52" s="20" t="str">
        <f t="shared" ref="O52" si="32">M52&amp;"01"</f>
        <v>EXA0101</v>
      </c>
      <c r="P52" s="21" t="s">
        <v>185</v>
      </c>
      <c r="Q52" s="21"/>
      <c r="R52" s="21" t="s">
        <v>32</v>
      </c>
      <c r="S52" s="21" t="s">
        <v>32</v>
      </c>
      <c r="T52" s="21" t="s">
        <v>32</v>
      </c>
      <c r="U52" s="21" t="s">
        <v>32</v>
      </c>
      <c r="V52" s="21" t="s">
        <v>32</v>
      </c>
      <c r="W52" s="19" t="s">
        <v>32</v>
      </c>
      <c r="X52" s="19" t="str">
        <f t="shared" ref="X52" si="33">R52&amp;S52&amp;T52&amp;U52&amp;V52&amp;W52</f>
        <v>??????</v>
      </c>
      <c r="Y52" s="21" t="s">
        <v>32</v>
      </c>
      <c r="Z52" s="21"/>
      <c r="AA52" s="21"/>
      <c r="AB52" s="21"/>
      <c r="AC52" s="21"/>
      <c r="AD52" s="21"/>
    </row>
    <row r="53" spans="1:30" ht="15" customHeight="1">
      <c r="A53" s="21" t="s">
        <v>299</v>
      </c>
      <c r="B53" s="21" t="s">
        <v>300</v>
      </c>
      <c r="C53" s="21" t="s">
        <v>303</v>
      </c>
      <c r="D53" s="21" t="str">
        <f t="shared" si="0"/>
        <v>NAIP</v>
      </c>
      <c r="E53" s="21" t="s">
        <v>237</v>
      </c>
      <c r="F53" s="21" t="s">
        <v>147</v>
      </c>
      <c r="G53" s="21" t="s">
        <v>26</v>
      </c>
      <c r="H53" s="21" t="s">
        <v>236</v>
      </c>
      <c r="I53" s="21" t="str">
        <f t="shared" si="1"/>
        <v>NAIPS1FRL01</v>
      </c>
      <c r="J53" s="21"/>
      <c r="K53" s="25">
        <f>VLOOKUP(F53,Dictionnaire!$A$2:$C$32,3,FALSE)</f>
        <v>5</v>
      </c>
      <c r="L53" s="25">
        <v>1</v>
      </c>
      <c r="M53" s="25" t="str">
        <f t="shared" si="2"/>
        <v>FRL01</v>
      </c>
      <c r="N53" s="25" t="str">
        <f>VLOOKUP(F53,Dictionnaire!$A$2:$C$30,2,FALSE)</f>
        <v>Fosse de relevage</v>
      </c>
      <c r="O53" s="20" t="str">
        <f t="shared" si="9"/>
        <v>FRL0101</v>
      </c>
      <c r="P53" s="21" t="s">
        <v>185</v>
      </c>
      <c r="Q53" s="21"/>
      <c r="R53" s="21" t="s">
        <v>32</v>
      </c>
      <c r="S53" s="21" t="s">
        <v>32</v>
      </c>
      <c r="T53" s="21" t="s">
        <v>32</v>
      </c>
      <c r="U53" s="21" t="s">
        <v>32</v>
      </c>
      <c r="V53" s="21" t="s">
        <v>32</v>
      </c>
      <c r="W53" s="19" t="s">
        <v>32</v>
      </c>
      <c r="X53" s="19" t="str">
        <f t="shared" si="3"/>
        <v>??????</v>
      </c>
      <c r="Y53" s="21" t="s">
        <v>32</v>
      </c>
      <c r="Z53" s="21"/>
      <c r="AA53" s="21"/>
      <c r="AB53" s="21"/>
      <c r="AC53" s="21"/>
      <c r="AD53" s="21"/>
    </row>
    <row r="54" spans="1:30" ht="11.85" customHeight="1">
      <c r="K54" s="1">
        <f>SUM(K2:K53)</f>
        <v>1114</v>
      </c>
      <c r="L54" s="1">
        <f>SUM(L2:L53)</f>
        <v>52</v>
      </c>
    </row>
  </sheetData>
  <autoFilter ref="A1:AN54" xr:uid="{00000000-0009-0000-0000-000002000000}"/>
  <conditionalFormatting sqref="A6:B16 D6:N16">
    <cfRule type="expression" dxfId="18" priority="49" stopIfTrue="1">
      <formula>(MOD(ROW(),2))</formula>
    </cfRule>
  </conditionalFormatting>
  <conditionalFormatting sqref="A13:B16 D13:N16">
    <cfRule type="expression" dxfId="17" priority="64" stopIfTrue="1">
      <formula>NOT(MOD(ROW(),2))</formula>
    </cfRule>
  </conditionalFormatting>
  <conditionalFormatting sqref="A2:B53 D2:AD5">
    <cfRule type="expression" dxfId="16" priority="85" stopIfTrue="1">
      <formula>(MOD(ROW(),2))</formula>
    </cfRule>
    <cfRule type="expression" dxfId="15" priority="86" stopIfTrue="1">
      <formula>NOT(MOD(ROW(),2))</formula>
    </cfRule>
  </conditionalFormatting>
  <conditionalFormatting sqref="A6:B12 D6:AD12">
    <cfRule type="expression" dxfId="14" priority="50" stopIfTrue="1">
      <formula>NOT(MOD(ROW(),2))</formula>
    </cfRule>
  </conditionalFormatting>
  <conditionalFormatting sqref="A53:AD53 A17:B52 D17:AD52 C2:C52">
    <cfRule type="expression" dxfId="13" priority="1" stopIfTrue="1">
      <formula>(MOD(ROW(),2))</formula>
    </cfRule>
    <cfRule type="expression" dxfId="12" priority="2" stopIfTrue="1">
      <formula>NOT(MOD(ROW(),2))</formula>
    </cfRule>
  </conditionalFormatting>
  <conditionalFormatting sqref="E4:E5">
    <cfRule type="expression" dxfId="11" priority="87" stopIfTrue="1">
      <formula>(MOD(ROW(),2))</formula>
    </cfRule>
    <cfRule type="expression" dxfId="10" priority="88" stopIfTrue="1">
      <formula>NOT(MOD(ROW(),2))</formula>
    </cfRule>
  </conditionalFormatting>
  <conditionalFormatting sqref="E6:E9 E12">
    <cfRule type="expression" dxfId="9" priority="55" stopIfTrue="1">
      <formula>(MOD(ROW(),2))</formula>
    </cfRule>
    <cfRule type="expression" dxfId="8" priority="56" stopIfTrue="1">
      <formula>NOT(MOD(ROW(),2))</formula>
    </cfRule>
  </conditionalFormatting>
  <conditionalFormatting sqref="F12:H16">
    <cfRule type="expression" dxfId="7" priority="43" stopIfTrue="1">
      <formula>(MOD(ROW(),2))</formula>
    </cfRule>
    <cfRule type="expression" dxfId="6" priority="44" stopIfTrue="1">
      <formula>NOT(MOD(ROW(),2))</formula>
    </cfRule>
  </conditionalFormatting>
  <conditionalFormatting sqref="H16">
    <cfRule type="expression" dxfId="5" priority="41" stopIfTrue="1">
      <formula>(MOD(ROW(),2))</formula>
    </cfRule>
    <cfRule type="expression" dxfId="4" priority="42" stopIfTrue="1">
      <formula>NOT(MOD(ROW(),2))</formula>
    </cfRule>
  </conditionalFormatting>
  <conditionalFormatting sqref="O6:AD16">
    <cfRule type="expression" dxfId="3" priority="39" stopIfTrue="1">
      <formula>(MOD(ROW(),2))</formula>
    </cfRule>
  </conditionalFormatting>
  <conditionalFormatting sqref="O13:AD16">
    <cfRule type="expression" dxfId="2" priority="40" stopIfTrue="1">
      <formula>NOT(MOD(ROW(),2))</formula>
    </cfRule>
  </conditionalFormatting>
  <pageMargins left="1" right="1" top="1" bottom="1" header="0.25" footer="0.25"/>
  <pageSetup orientation="portrait" r:id="rId1"/>
  <headerFooter>
    <oddFooter>&amp;C&amp;"Helvetica Neue,Regular"&amp;12&amp;K000000&amp;P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6">
    <pageSetUpPr fitToPage="1"/>
  </sheetPr>
  <dimension ref="A1:P7"/>
  <sheetViews>
    <sheetView showGridLines="0" workbookViewId="0">
      <pane ySplit="1" topLeftCell="A2" activePane="bottomLeft" state="frozen"/>
      <selection activeCell="A9" sqref="A9"/>
      <selection pane="bottomLeft" activeCell="E8" sqref="E8"/>
    </sheetView>
  </sheetViews>
  <sheetFormatPr baseColWidth="10" defaultColWidth="11.7109375" defaultRowHeight="11.85" customHeight="1"/>
  <cols>
    <col min="1" max="1" width="5.140625" style="1" bestFit="1" customWidth="1"/>
    <col min="2" max="2" width="5.7109375" style="1" bestFit="1" customWidth="1"/>
    <col min="3" max="3" width="9.140625" style="1" bestFit="1" customWidth="1"/>
    <col min="4" max="4" width="14.42578125" style="1" bestFit="1" customWidth="1"/>
    <col min="5" max="5" width="7.28515625" style="1" bestFit="1" customWidth="1"/>
    <col min="6" max="6" width="17.28515625" style="1" bestFit="1" customWidth="1"/>
    <col min="7" max="7" width="8.5703125" style="1" bestFit="1" customWidth="1"/>
    <col min="8" max="8" width="12.7109375" style="1" bestFit="1" customWidth="1"/>
    <col min="9" max="9" width="15.5703125" style="1" bestFit="1" customWidth="1"/>
    <col min="10" max="10" width="21.85546875" style="1" bestFit="1" customWidth="1"/>
    <col min="11" max="11" width="65.42578125" style="1" bestFit="1" customWidth="1"/>
    <col min="12" max="12" width="12.42578125" style="1" bestFit="1" customWidth="1"/>
    <col min="13" max="13" width="17.85546875" style="1" bestFit="1" customWidth="1"/>
    <col min="14" max="14" width="10.5703125" style="1" bestFit="1" customWidth="1"/>
    <col min="15" max="15" width="19.42578125" style="1" bestFit="1" customWidth="1"/>
    <col min="16" max="16" width="24.42578125" style="1" bestFit="1" customWidth="1"/>
    <col min="17" max="17" width="11.7109375" style="1" customWidth="1"/>
    <col min="18" max="16384" width="11.7109375" style="1"/>
  </cols>
  <sheetData>
    <row r="1" spans="1:16" ht="13.7" customHeight="1" thickBot="1">
      <c r="A1" s="2" t="s">
        <v>2</v>
      </c>
      <c r="B1" s="2" t="s">
        <v>43</v>
      </c>
      <c r="C1" s="2" t="s">
        <v>44</v>
      </c>
      <c r="D1" s="2" t="s">
        <v>6</v>
      </c>
      <c r="E1" s="2" t="s">
        <v>9</v>
      </c>
      <c r="F1" s="2" t="s">
        <v>211</v>
      </c>
      <c r="G1" s="2" t="s">
        <v>210</v>
      </c>
      <c r="H1" s="2" t="s">
        <v>212</v>
      </c>
      <c r="I1" s="2" t="s">
        <v>216</v>
      </c>
      <c r="J1" s="2" t="s">
        <v>13</v>
      </c>
      <c r="K1" s="2" t="s">
        <v>5</v>
      </c>
      <c r="L1" s="2" t="s">
        <v>217</v>
      </c>
      <c r="M1" s="2" t="s">
        <v>45</v>
      </c>
      <c r="N1" s="2" t="s">
        <v>213</v>
      </c>
      <c r="O1" s="2" t="s">
        <v>214</v>
      </c>
      <c r="P1" s="2" t="s">
        <v>215</v>
      </c>
    </row>
    <row r="2" spans="1:16" ht="13.7" customHeight="1" thickTop="1" thickBot="1">
      <c r="A2" s="28" t="s">
        <v>299</v>
      </c>
      <c r="B2" s="19" t="s">
        <v>300</v>
      </c>
      <c r="C2" s="28" t="s">
        <v>301</v>
      </c>
      <c r="D2" s="28" t="str">
        <f>A2&amp;B2&amp;C2</f>
        <v>NAIH</v>
      </c>
      <c r="E2" s="28" t="s">
        <v>170</v>
      </c>
      <c r="F2" s="28" t="s">
        <v>23</v>
      </c>
      <c r="G2" s="28" t="s">
        <v>26</v>
      </c>
      <c r="H2" s="28" t="s">
        <v>46</v>
      </c>
      <c r="I2" s="28" t="s">
        <v>26</v>
      </c>
      <c r="J2" s="28" t="str">
        <f>D2&amp;E2&amp;F2&amp;G2&amp;H2&amp;I2</f>
        <v>NAIHRCCHF01UA_01</v>
      </c>
      <c r="K2" s="28" t="s">
        <v>305</v>
      </c>
      <c r="L2" s="28" t="s">
        <v>32</v>
      </c>
      <c r="M2" s="28" t="s">
        <v>32</v>
      </c>
      <c r="N2" s="28"/>
      <c r="O2" s="28"/>
      <c r="P2" s="28"/>
    </row>
    <row r="3" spans="1:16" ht="12.75" customHeight="1" thickTop="1" thickBot="1">
      <c r="A3" s="19" t="s">
        <v>299</v>
      </c>
      <c r="B3" s="19" t="s">
        <v>300</v>
      </c>
      <c r="C3" s="19" t="s">
        <v>303</v>
      </c>
      <c r="D3" s="28" t="str">
        <f t="shared" ref="D3" si="0">A3&amp;B3&amp;C3</f>
        <v>NAIP</v>
      </c>
      <c r="E3" s="19" t="s">
        <v>237</v>
      </c>
      <c r="F3" s="19" t="s">
        <v>20</v>
      </c>
      <c r="G3" s="19" t="s">
        <v>24</v>
      </c>
      <c r="H3" s="19" t="s">
        <v>46</v>
      </c>
      <c r="I3" s="19" t="s">
        <v>26</v>
      </c>
      <c r="J3" s="19" t="str">
        <f t="shared" ref="J3" si="1">D3&amp;E3&amp;F3&amp;G3&amp;H3&amp;I3</f>
        <v>NAIPS1SEC02UA_01</v>
      </c>
      <c r="K3" s="19" t="s">
        <v>306</v>
      </c>
      <c r="L3" s="19" t="s">
        <v>32</v>
      </c>
      <c r="M3" s="19" t="s">
        <v>32</v>
      </c>
      <c r="N3" s="19"/>
      <c r="O3" s="19"/>
      <c r="P3" s="19"/>
    </row>
    <row r="4" spans="1:16" ht="12.75" customHeight="1" thickTop="1" thickBot="1">
      <c r="A4" s="19" t="s">
        <v>299</v>
      </c>
      <c r="B4" s="19" t="s">
        <v>300</v>
      </c>
      <c r="C4" s="19" t="s">
        <v>303</v>
      </c>
      <c r="D4" s="28" t="str">
        <f t="shared" ref="D4" si="2">A4&amp;B4&amp;C4</f>
        <v>NAIP</v>
      </c>
      <c r="E4" s="19" t="s">
        <v>237</v>
      </c>
      <c r="F4" s="19" t="s">
        <v>20</v>
      </c>
      <c r="G4" s="19" t="s">
        <v>241</v>
      </c>
      <c r="H4" s="19" t="s">
        <v>46</v>
      </c>
      <c r="I4" s="19" t="s">
        <v>26</v>
      </c>
      <c r="J4" s="19" t="str">
        <f t="shared" ref="J4" si="3">D4&amp;E4&amp;F4&amp;G4&amp;H4&amp;I4</f>
        <v>NAIPS1SEC03UA_01</v>
      </c>
      <c r="K4" s="19" t="s">
        <v>307</v>
      </c>
      <c r="L4" s="19" t="s">
        <v>32</v>
      </c>
      <c r="M4" s="19" t="s">
        <v>32</v>
      </c>
      <c r="N4" s="19"/>
      <c r="O4" s="19"/>
      <c r="P4" s="19"/>
    </row>
    <row r="5" spans="1:16" ht="12.75" customHeight="1" thickTop="1" thickBot="1">
      <c r="A5" s="19" t="s">
        <v>299</v>
      </c>
      <c r="B5" s="19" t="s">
        <v>300</v>
      </c>
      <c r="C5" s="19" t="s">
        <v>303</v>
      </c>
      <c r="D5" s="28" t="str">
        <f t="shared" ref="D5" si="4">A5&amp;B5&amp;C5</f>
        <v>NAIP</v>
      </c>
      <c r="E5" s="19" t="s">
        <v>237</v>
      </c>
      <c r="F5" s="19" t="s">
        <v>20</v>
      </c>
      <c r="G5" s="19" t="s">
        <v>243</v>
      </c>
      <c r="H5" s="19" t="s">
        <v>46</v>
      </c>
      <c r="I5" s="19" t="s">
        <v>26</v>
      </c>
      <c r="J5" s="19" t="str">
        <f t="shared" ref="J5" si="5">D5&amp;E5&amp;F5&amp;G5&amp;H5&amp;I5</f>
        <v>NAIPS1SEC04UA_01</v>
      </c>
      <c r="K5" s="19" t="s">
        <v>308</v>
      </c>
      <c r="L5" s="19" t="s">
        <v>32</v>
      </c>
      <c r="M5" s="19" t="s">
        <v>32</v>
      </c>
      <c r="N5" s="19"/>
      <c r="O5" s="19"/>
      <c r="P5" s="19"/>
    </row>
    <row r="6" spans="1:16" ht="12.75" customHeight="1" thickTop="1" thickBot="1">
      <c r="A6" s="19" t="s">
        <v>299</v>
      </c>
      <c r="B6" s="19" t="s">
        <v>300</v>
      </c>
      <c r="C6" s="19" t="s">
        <v>303</v>
      </c>
      <c r="D6" s="28" t="str">
        <f t="shared" ref="D6" si="6">A6&amp;B6&amp;C6</f>
        <v>NAIP</v>
      </c>
      <c r="E6" s="19" t="s">
        <v>237</v>
      </c>
      <c r="F6" s="19" t="s">
        <v>20</v>
      </c>
      <c r="G6" s="19" t="s">
        <v>277</v>
      </c>
      <c r="H6" s="19" t="s">
        <v>46</v>
      </c>
      <c r="I6" s="19" t="s">
        <v>26</v>
      </c>
      <c r="J6" s="19" t="str">
        <f t="shared" ref="J6" si="7">D6&amp;E6&amp;F6&amp;G6&amp;H6&amp;I6</f>
        <v>NAIPS1SEC05UA_01</v>
      </c>
      <c r="K6" s="19" t="s">
        <v>309</v>
      </c>
      <c r="L6" s="19" t="s">
        <v>32</v>
      </c>
      <c r="M6" s="19" t="s">
        <v>32</v>
      </c>
      <c r="N6" s="19"/>
      <c r="O6" s="19"/>
      <c r="P6" s="19"/>
    </row>
    <row r="7" spans="1:16" ht="12.75" customHeight="1" thickTop="1">
      <c r="A7" s="19" t="s">
        <v>299</v>
      </c>
      <c r="B7" s="19" t="s">
        <v>300</v>
      </c>
      <c r="C7" s="19" t="s">
        <v>303</v>
      </c>
      <c r="D7" s="28" t="str">
        <f t="shared" ref="D7" si="8">A7&amp;B7&amp;C7</f>
        <v>NAIP</v>
      </c>
      <c r="E7" s="19" t="s">
        <v>24</v>
      </c>
      <c r="F7" s="19" t="s">
        <v>31</v>
      </c>
      <c r="G7" s="19" t="s">
        <v>24</v>
      </c>
      <c r="H7" s="19" t="s">
        <v>46</v>
      </c>
      <c r="I7" s="19" t="s">
        <v>26</v>
      </c>
      <c r="J7" s="19" t="str">
        <f t="shared" ref="J7" si="9">D7&amp;E7&amp;F7&amp;G7&amp;H7&amp;I7</f>
        <v>NAIP02CTA02UA_01</v>
      </c>
      <c r="K7" s="19" t="s">
        <v>310</v>
      </c>
      <c r="L7" s="19" t="s">
        <v>311</v>
      </c>
      <c r="M7" s="19" t="s">
        <v>312</v>
      </c>
      <c r="N7" s="19"/>
      <c r="O7" s="19"/>
      <c r="P7" s="19"/>
    </row>
  </sheetData>
  <autoFilter ref="A1:P7" xr:uid="{00000000-0009-0000-0000-000003000000}"/>
  <conditionalFormatting sqref="A2:P7">
    <cfRule type="expression" dxfId="1" priority="5">
      <formula>(MOD(ROW(),2))</formula>
    </cfRule>
    <cfRule type="expression" dxfId="0" priority="6">
      <formula>NOT(MOD(ROW(),2))</formula>
    </cfRule>
  </conditionalFormatting>
  <pageMargins left="0.98425196850393704" right="0.98425196850393704" top="0.98425196850393704" bottom="0.98425196850393704" header="0.23622047244094491" footer="0.23622047244094491"/>
  <pageSetup scale="44" fitToHeight="0" orientation="landscape" blackAndWhite="1" r:id="rId1"/>
  <headerFooter>
    <oddFooter>&amp;C&amp;"Helvetica Neue,Regular"&amp;12&amp;K000000&amp;P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9">
    <pageSetUpPr fitToPage="1"/>
  </sheetPr>
  <dimension ref="A1:G132"/>
  <sheetViews>
    <sheetView showGridLines="0" workbookViewId="0">
      <selection activeCell="E17" sqref="E17"/>
    </sheetView>
  </sheetViews>
  <sheetFormatPr baseColWidth="10" defaultColWidth="16.28515625" defaultRowHeight="13.9" customHeight="1"/>
  <cols>
    <col min="1" max="1" width="5" style="1" customWidth="1"/>
    <col min="2" max="2" width="29.140625" style="1" bestFit="1" customWidth="1"/>
    <col min="3" max="3" width="10.28515625" style="1" customWidth="1"/>
    <col min="4" max="4" width="5" style="1" customWidth="1"/>
    <col min="5" max="5" width="21.28515625" style="1" customWidth="1"/>
    <col min="6" max="6" width="47.7109375" style="1" customWidth="1"/>
    <col min="7" max="7" width="29.140625" style="1" customWidth="1"/>
    <col min="8" max="8" width="16.28515625" style="1" customWidth="1"/>
    <col min="9" max="16384" width="16.28515625" style="1"/>
  </cols>
  <sheetData>
    <row r="1" spans="1:4" ht="14.25" customHeight="1">
      <c r="A1" s="3" t="s">
        <v>0</v>
      </c>
      <c r="B1" s="3" t="s">
        <v>5</v>
      </c>
      <c r="C1" s="3" t="s">
        <v>16</v>
      </c>
    </row>
    <row r="2" spans="1:4" ht="14.25" customHeight="1">
      <c r="A2" s="4" t="s">
        <v>23</v>
      </c>
      <c r="B2" s="4" t="s">
        <v>8</v>
      </c>
      <c r="C2" s="5">
        <v>20</v>
      </c>
    </row>
    <row r="3" spans="1:4" ht="14.1" customHeight="1">
      <c r="A3" s="6" t="s">
        <v>25</v>
      </c>
      <c r="B3" s="6" t="s">
        <v>38</v>
      </c>
      <c r="C3" s="7">
        <v>10</v>
      </c>
    </row>
    <row r="4" spans="1:4" ht="14.1" customHeight="1">
      <c r="A4" s="6" t="s">
        <v>20</v>
      </c>
      <c r="B4" s="6" t="s">
        <v>49</v>
      </c>
      <c r="C4" s="7">
        <v>15</v>
      </c>
    </row>
    <row r="5" spans="1:4" ht="14.1" customHeight="1">
      <c r="A5" s="6" t="s">
        <v>18</v>
      </c>
      <c r="B5" s="6" t="s">
        <v>35</v>
      </c>
      <c r="C5" s="7">
        <v>30</v>
      </c>
    </row>
    <row r="6" spans="1:4" ht="14.1" customHeight="1">
      <c r="A6" s="6" t="s">
        <v>29</v>
      </c>
      <c r="B6" s="6" t="s">
        <v>30</v>
      </c>
      <c r="C6" s="7">
        <v>10</v>
      </c>
    </row>
    <row r="7" spans="1:4" ht="14.1" customHeight="1">
      <c r="A7" s="6" t="s">
        <v>37</v>
      </c>
      <c r="B7" s="6" t="s">
        <v>50</v>
      </c>
      <c r="C7" s="7">
        <v>10</v>
      </c>
    </row>
    <row r="8" spans="1:4" ht="14.1" customHeight="1">
      <c r="A8" s="6" t="s">
        <v>34</v>
      </c>
      <c r="B8" s="6" t="s">
        <v>51</v>
      </c>
      <c r="C8" s="7">
        <v>4</v>
      </c>
    </row>
    <row r="9" spans="1:4" ht="14.1" customHeight="1">
      <c r="A9" s="6" t="s">
        <v>31</v>
      </c>
      <c r="B9" s="6" t="s">
        <v>52</v>
      </c>
      <c r="C9" s="7">
        <v>40</v>
      </c>
    </row>
    <row r="10" spans="1:4" ht="14.1" customHeight="1">
      <c r="A10" s="6" t="s">
        <v>33</v>
      </c>
      <c r="B10" s="6" t="s">
        <v>36</v>
      </c>
      <c r="C10" s="7">
        <v>5</v>
      </c>
    </row>
    <row r="11" spans="1:4" ht="14.1" customHeight="1">
      <c r="A11" s="6" t="s">
        <v>47</v>
      </c>
      <c r="B11" s="6" t="s">
        <v>48</v>
      </c>
      <c r="C11" s="7">
        <v>40</v>
      </c>
    </row>
    <row r="12" spans="1:4" ht="14.1" customHeight="1">
      <c r="A12" s="6" t="s">
        <v>152</v>
      </c>
      <c r="B12" s="6" t="s">
        <v>54</v>
      </c>
      <c r="C12" s="7">
        <v>5</v>
      </c>
    </row>
    <row r="13" spans="1:4" ht="14.1" customHeight="1">
      <c r="A13" s="6" t="s">
        <v>55</v>
      </c>
      <c r="B13" s="6" t="s">
        <v>56</v>
      </c>
      <c r="C13" s="7">
        <v>40</v>
      </c>
    </row>
    <row r="14" spans="1:4" ht="14.1" customHeight="1">
      <c r="A14" s="12" t="s">
        <v>42</v>
      </c>
      <c r="B14" s="12" t="s">
        <v>57</v>
      </c>
      <c r="C14" s="13">
        <v>10</v>
      </c>
    </row>
    <row r="15" spans="1:4" ht="14.1" customHeight="1">
      <c r="A15" s="14" t="s">
        <v>27</v>
      </c>
      <c r="B15" s="14" t="s">
        <v>28</v>
      </c>
      <c r="C15" s="15">
        <v>5</v>
      </c>
    </row>
    <row r="16" spans="1:4" ht="14.1" customHeight="1">
      <c r="A16" s="17" t="s">
        <v>147</v>
      </c>
      <c r="B16" s="16" t="s">
        <v>148</v>
      </c>
      <c r="C16" s="15">
        <v>5</v>
      </c>
      <c r="D16" s="10"/>
    </row>
    <row r="17" spans="1:4" ht="14.1" customHeight="1">
      <c r="A17" s="17" t="s">
        <v>158</v>
      </c>
      <c r="B17" s="16" t="s">
        <v>159</v>
      </c>
      <c r="C17" s="15">
        <v>2</v>
      </c>
      <c r="D17" s="10"/>
    </row>
    <row r="18" spans="1:4" ht="14.1" customHeight="1">
      <c r="A18" s="14" t="s">
        <v>163</v>
      </c>
      <c r="B18" s="14" t="s">
        <v>167</v>
      </c>
      <c r="C18" s="15"/>
      <c r="D18" s="10"/>
    </row>
    <row r="19" spans="1:4" ht="14.1" customHeight="1">
      <c r="A19" s="17" t="s">
        <v>154</v>
      </c>
      <c r="B19" s="16" t="s">
        <v>168</v>
      </c>
      <c r="C19" s="15">
        <v>15</v>
      </c>
      <c r="D19" s="10"/>
    </row>
    <row r="20" spans="1:4" ht="14.1" customHeight="1">
      <c r="A20" s="17" t="s">
        <v>162</v>
      </c>
      <c r="B20" s="16" t="s">
        <v>161</v>
      </c>
      <c r="C20" s="15">
        <v>10</v>
      </c>
      <c r="D20" s="10"/>
    </row>
    <row r="21" spans="1:4" ht="14.1" customHeight="1">
      <c r="A21" s="17" t="s">
        <v>160</v>
      </c>
      <c r="B21" s="16" t="s">
        <v>164</v>
      </c>
      <c r="C21" s="15">
        <v>50</v>
      </c>
      <c r="D21" s="10"/>
    </row>
    <row r="22" spans="1:4" ht="14.1" customHeight="1">
      <c r="A22" s="17" t="s">
        <v>171</v>
      </c>
      <c r="B22" s="16" t="s">
        <v>172</v>
      </c>
      <c r="C22" s="15">
        <v>5</v>
      </c>
      <c r="D22" s="10"/>
    </row>
    <row r="23" spans="1:4" ht="14.1" customHeight="1">
      <c r="A23" s="17" t="s">
        <v>189</v>
      </c>
      <c r="B23" s="16" t="s">
        <v>190</v>
      </c>
      <c r="C23" s="15">
        <v>50</v>
      </c>
      <c r="D23" s="10"/>
    </row>
    <row r="24" spans="1:4" ht="14.1" customHeight="1">
      <c r="A24" s="17" t="s">
        <v>191</v>
      </c>
      <c r="B24" s="16" t="s">
        <v>192</v>
      </c>
      <c r="C24" s="15">
        <v>5</v>
      </c>
      <c r="D24" s="10"/>
    </row>
    <row r="25" spans="1:4" ht="14.1" customHeight="1">
      <c r="A25" s="17" t="s">
        <v>193</v>
      </c>
      <c r="B25" s="16" t="s">
        <v>194</v>
      </c>
      <c r="C25" s="15">
        <v>5</v>
      </c>
      <c r="D25" s="10"/>
    </row>
    <row r="26" spans="1:4" ht="14.1" customHeight="1">
      <c r="A26" s="17" t="s">
        <v>195</v>
      </c>
      <c r="B26" s="16" t="s">
        <v>196</v>
      </c>
      <c r="C26" s="15">
        <v>2</v>
      </c>
      <c r="D26" s="10"/>
    </row>
    <row r="27" spans="1:4" ht="14.1" customHeight="1">
      <c r="A27" s="17" t="s">
        <v>197</v>
      </c>
      <c r="B27" s="16" t="s">
        <v>198</v>
      </c>
      <c r="C27" s="15">
        <v>5</v>
      </c>
      <c r="D27" s="10"/>
    </row>
    <row r="28" spans="1:4" ht="14.1" customHeight="1">
      <c r="A28" s="17" t="s">
        <v>199</v>
      </c>
      <c r="B28" s="16" t="s">
        <v>200</v>
      </c>
      <c r="C28" s="15">
        <v>2</v>
      </c>
      <c r="D28" s="10"/>
    </row>
    <row r="29" spans="1:4" ht="14.1" customHeight="1">
      <c r="A29" s="17" t="s">
        <v>201</v>
      </c>
      <c r="B29" s="16" t="s">
        <v>204</v>
      </c>
      <c r="C29" s="15">
        <v>5</v>
      </c>
      <c r="D29" s="10"/>
    </row>
    <row r="30" spans="1:4" ht="14.1" customHeight="1">
      <c r="A30" s="17" t="s">
        <v>202</v>
      </c>
      <c r="B30" s="16" t="s">
        <v>203</v>
      </c>
      <c r="C30" s="15">
        <v>5</v>
      </c>
      <c r="D30" s="10"/>
    </row>
    <row r="31" spans="1:4" ht="14.1" customHeight="1">
      <c r="A31" s="17" t="s">
        <v>226</v>
      </c>
      <c r="B31" s="16" t="s">
        <v>227</v>
      </c>
      <c r="C31" s="15">
        <v>30</v>
      </c>
      <c r="D31" s="10"/>
    </row>
    <row r="32" spans="1:4" ht="14.1" customHeight="1">
      <c r="A32" s="17" t="s">
        <v>224</v>
      </c>
      <c r="B32" s="16" t="s">
        <v>225</v>
      </c>
      <c r="C32" s="15">
        <v>40</v>
      </c>
      <c r="D32" s="10"/>
    </row>
    <row r="33" spans="1:7" ht="14.1" customHeight="1">
      <c r="A33" s="29"/>
      <c r="B33" s="29"/>
      <c r="C33" s="10"/>
      <c r="D33" s="10"/>
    </row>
    <row r="34" spans="1:7" ht="14.1" customHeight="1">
      <c r="A34" s="29"/>
      <c r="B34" s="29"/>
      <c r="C34" s="10"/>
      <c r="D34" s="10"/>
    </row>
    <row r="35" spans="1:7" ht="14.1" customHeight="1">
      <c r="A35" s="29"/>
      <c r="B35" s="29"/>
      <c r="C35" s="10"/>
      <c r="D35" s="10"/>
    </row>
    <row r="36" spans="1:7" ht="14.1" customHeight="1">
      <c r="A36" s="29"/>
      <c r="B36" s="29"/>
      <c r="C36" s="10"/>
      <c r="D36" s="10"/>
    </row>
    <row r="37" spans="1:7" ht="14.25" customHeight="1">
      <c r="D37" s="3" t="s">
        <v>0</v>
      </c>
      <c r="E37" s="3" t="s">
        <v>5</v>
      </c>
      <c r="F37" s="3" t="s">
        <v>58</v>
      </c>
      <c r="G37" s="3" t="s">
        <v>45</v>
      </c>
    </row>
    <row r="38" spans="1:7" ht="14.25" customHeight="1">
      <c r="D38" s="4" t="s">
        <v>23</v>
      </c>
      <c r="E38" s="4" t="s">
        <v>8</v>
      </c>
      <c r="F38" s="8"/>
      <c r="G38" s="8"/>
    </row>
    <row r="39" spans="1:7" ht="14.1" customHeight="1">
      <c r="D39" s="6"/>
      <c r="E39" s="6"/>
      <c r="F39" s="6" t="s">
        <v>59</v>
      </c>
      <c r="G39" s="6" t="s">
        <v>60</v>
      </c>
    </row>
    <row r="40" spans="1:7" ht="14.1" customHeight="1">
      <c r="D40" s="6"/>
      <c r="E40" s="6"/>
      <c r="F40" s="6" t="s">
        <v>61</v>
      </c>
      <c r="G40" s="6" t="s">
        <v>60</v>
      </c>
    </row>
    <row r="41" spans="1:7" ht="14.1" customHeight="1">
      <c r="D41" s="6"/>
      <c r="E41" s="6"/>
      <c r="F41" s="6" t="s">
        <v>62</v>
      </c>
      <c r="G41" s="6" t="s">
        <v>63</v>
      </c>
    </row>
    <row r="42" spans="1:7" ht="14.1" customHeight="1">
      <c r="D42" s="6"/>
      <c r="E42" s="6"/>
      <c r="F42" s="6" t="s">
        <v>64</v>
      </c>
      <c r="G42" s="6" t="s">
        <v>63</v>
      </c>
    </row>
    <row r="43" spans="1:7" ht="14.1" customHeight="1">
      <c r="D43" s="6"/>
      <c r="E43" s="6"/>
      <c r="F43" s="6" t="s">
        <v>65</v>
      </c>
      <c r="G43" s="6" t="s">
        <v>63</v>
      </c>
    </row>
    <row r="44" spans="1:7" ht="14.1" customHeight="1">
      <c r="D44" s="6"/>
      <c r="E44" s="6"/>
      <c r="F44" s="6" t="s">
        <v>66</v>
      </c>
      <c r="G44" s="6" t="s">
        <v>63</v>
      </c>
    </row>
    <row r="45" spans="1:7" ht="14.1" customHeight="1">
      <c r="D45" s="6"/>
      <c r="E45" s="6"/>
      <c r="F45" s="6" t="s">
        <v>67</v>
      </c>
      <c r="G45" s="6" t="s">
        <v>63</v>
      </c>
    </row>
    <row r="46" spans="1:7" ht="14.1" customHeight="1">
      <c r="D46" s="6"/>
      <c r="E46" s="6"/>
      <c r="F46" s="6" t="s">
        <v>68</v>
      </c>
      <c r="G46" s="6" t="s">
        <v>63</v>
      </c>
    </row>
    <row r="47" spans="1:7" ht="14.1" customHeight="1">
      <c r="D47" s="6"/>
      <c r="E47" s="6"/>
      <c r="F47" s="6" t="s">
        <v>69</v>
      </c>
      <c r="G47" s="6" t="s">
        <v>63</v>
      </c>
    </row>
    <row r="48" spans="1:7" ht="14.1" customHeight="1">
      <c r="D48" s="6"/>
      <c r="E48" s="6"/>
      <c r="F48" s="6" t="s">
        <v>70</v>
      </c>
      <c r="G48" s="6" t="s">
        <v>71</v>
      </c>
    </row>
    <row r="49" spans="4:7" ht="14.1" customHeight="1">
      <c r="D49" s="6"/>
      <c r="E49" s="6"/>
      <c r="F49" s="6" t="s">
        <v>72</v>
      </c>
      <c r="G49" s="6" t="s">
        <v>71</v>
      </c>
    </row>
    <row r="50" spans="4:7" ht="14.1" customHeight="1">
      <c r="D50" s="6"/>
      <c r="E50" s="6"/>
      <c r="F50" s="6" t="s">
        <v>73</v>
      </c>
      <c r="G50" s="6" t="s">
        <v>71</v>
      </c>
    </row>
    <row r="51" spans="4:7" ht="14.1" customHeight="1">
      <c r="D51" s="6"/>
      <c r="E51" s="6"/>
      <c r="F51" s="6" t="s">
        <v>74</v>
      </c>
      <c r="G51" s="6" t="s">
        <v>75</v>
      </c>
    </row>
    <row r="52" spans="4:7" ht="14.1" customHeight="1">
      <c r="D52" s="6"/>
      <c r="E52" s="6"/>
      <c r="F52" s="6" t="s">
        <v>76</v>
      </c>
      <c r="G52" s="6" t="s">
        <v>63</v>
      </c>
    </row>
    <row r="53" spans="4:7" ht="14.1" customHeight="1">
      <c r="D53" s="6"/>
      <c r="E53" s="6"/>
      <c r="F53" s="6" t="s">
        <v>77</v>
      </c>
      <c r="G53" s="6" t="s">
        <v>63</v>
      </c>
    </row>
    <row r="54" spans="4:7" ht="14.1" customHeight="1">
      <c r="D54" s="6"/>
      <c r="E54" s="6"/>
      <c r="F54" s="6" t="s">
        <v>78</v>
      </c>
      <c r="G54" s="6" t="s">
        <v>75</v>
      </c>
    </row>
    <row r="55" spans="4:7" ht="14.1" customHeight="1">
      <c r="D55" s="6"/>
      <c r="E55" s="6"/>
      <c r="F55" s="6" t="s">
        <v>79</v>
      </c>
      <c r="G55" s="6" t="s">
        <v>63</v>
      </c>
    </row>
    <row r="56" spans="4:7" ht="14.1" customHeight="1">
      <c r="D56" s="6"/>
      <c r="E56" s="6"/>
      <c r="F56" s="6" t="s">
        <v>80</v>
      </c>
      <c r="G56" s="6" t="s">
        <v>63</v>
      </c>
    </row>
    <row r="57" spans="4:7" ht="14.1" customHeight="1">
      <c r="D57" s="6" t="s">
        <v>25</v>
      </c>
      <c r="E57" s="6" t="s">
        <v>38</v>
      </c>
      <c r="F57" s="9"/>
      <c r="G57" s="9"/>
    </row>
    <row r="58" spans="4:7" ht="14.1" customHeight="1">
      <c r="D58" s="6"/>
      <c r="E58" s="6"/>
      <c r="F58" s="6" t="s">
        <v>68</v>
      </c>
      <c r="G58" s="6" t="s">
        <v>63</v>
      </c>
    </row>
    <row r="59" spans="4:7" ht="14.1" customHeight="1">
      <c r="D59" s="6"/>
      <c r="E59" s="6"/>
      <c r="F59" s="6" t="s">
        <v>81</v>
      </c>
      <c r="G59" s="6" t="s">
        <v>60</v>
      </c>
    </row>
    <row r="60" spans="4:7" ht="14.1" customHeight="1">
      <c r="D60" s="6"/>
      <c r="E60" s="6"/>
      <c r="F60" s="6" t="s">
        <v>82</v>
      </c>
      <c r="G60" s="6" t="s">
        <v>60</v>
      </c>
    </row>
    <row r="61" spans="4:7" ht="14.1" customHeight="1">
      <c r="D61" s="6"/>
      <c r="E61" s="6"/>
      <c r="F61" s="6" t="s">
        <v>83</v>
      </c>
      <c r="G61" s="6" t="s">
        <v>75</v>
      </c>
    </row>
    <row r="62" spans="4:7" ht="14.1" customHeight="1">
      <c r="D62" s="6"/>
      <c r="E62" s="6"/>
      <c r="F62" s="6" t="s">
        <v>84</v>
      </c>
      <c r="G62" s="6" t="s">
        <v>63</v>
      </c>
    </row>
    <row r="63" spans="4:7" ht="14.1" customHeight="1">
      <c r="D63" s="6"/>
      <c r="E63" s="6"/>
      <c r="F63" s="6" t="s">
        <v>85</v>
      </c>
      <c r="G63" s="6" t="s">
        <v>63</v>
      </c>
    </row>
    <row r="64" spans="4:7" ht="14.1" customHeight="1">
      <c r="D64" s="6"/>
      <c r="E64" s="6"/>
      <c r="F64" s="6" t="s">
        <v>86</v>
      </c>
      <c r="G64" s="6" t="s">
        <v>75</v>
      </c>
    </row>
    <row r="65" spans="4:7" ht="14.1" customHeight="1">
      <c r="D65" s="6"/>
      <c r="E65" s="6"/>
      <c r="F65" s="6" t="s">
        <v>87</v>
      </c>
      <c r="G65" s="6" t="s">
        <v>88</v>
      </c>
    </row>
    <row r="66" spans="4:7" ht="14.1" customHeight="1">
      <c r="D66" s="6"/>
      <c r="E66" s="6"/>
      <c r="F66" s="6" t="s">
        <v>89</v>
      </c>
      <c r="G66" s="6" t="s">
        <v>63</v>
      </c>
    </row>
    <row r="67" spans="4:7" ht="14.1" customHeight="1">
      <c r="D67" s="6"/>
      <c r="E67" s="6"/>
      <c r="F67" s="6" t="s">
        <v>90</v>
      </c>
      <c r="G67" s="6" t="s">
        <v>63</v>
      </c>
    </row>
    <row r="68" spans="4:7" ht="14.1" customHeight="1">
      <c r="D68" s="6"/>
      <c r="E68" s="6"/>
      <c r="F68" s="6" t="s">
        <v>91</v>
      </c>
      <c r="G68" s="6" t="s">
        <v>75</v>
      </c>
    </row>
    <row r="69" spans="4:7" ht="14.1" customHeight="1">
      <c r="D69" s="6"/>
      <c r="E69" s="6"/>
      <c r="F69" s="6" t="s">
        <v>92</v>
      </c>
      <c r="G69" s="6" t="s">
        <v>63</v>
      </c>
    </row>
    <row r="70" spans="4:7" ht="14.1" customHeight="1">
      <c r="D70" s="6"/>
      <c r="E70" s="6"/>
      <c r="F70" s="6" t="s">
        <v>93</v>
      </c>
      <c r="G70" s="6" t="s">
        <v>75</v>
      </c>
    </row>
    <row r="71" spans="4:7" ht="14.1" customHeight="1">
      <c r="D71" s="6"/>
      <c r="E71" s="6"/>
      <c r="F71" s="6" t="s">
        <v>94</v>
      </c>
      <c r="G71" s="6" t="s">
        <v>63</v>
      </c>
    </row>
    <row r="72" spans="4:7" ht="14.1" customHeight="1">
      <c r="D72" s="6"/>
      <c r="E72" s="6"/>
      <c r="F72" s="6" t="s">
        <v>95</v>
      </c>
      <c r="G72" s="6" t="s">
        <v>63</v>
      </c>
    </row>
    <row r="73" spans="4:7" ht="14.1" customHeight="1">
      <c r="D73" s="6" t="s">
        <v>20</v>
      </c>
      <c r="E73" s="6" t="s">
        <v>49</v>
      </c>
      <c r="F73" s="9"/>
      <c r="G73" s="9"/>
    </row>
    <row r="74" spans="4:7" ht="14.1" customHeight="1">
      <c r="D74" s="6"/>
      <c r="E74" s="6"/>
      <c r="F74" s="6" t="s">
        <v>96</v>
      </c>
      <c r="G74" s="6" t="s">
        <v>60</v>
      </c>
    </row>
    <row r="75" spans="4:7" ht="14.1" customHeight="1">
      <c r="D75" s="6"/>
      <c r="E75" s="6"/>
      <c r="F75" s="6" t="s">
        <v>97</v>
      </c>
      <c r="G75" s="6" t="s">
        <v>60</v>
      </c>
    </row>
    <row r="76" spans="4:7" ht="14.1" customHeight="1">
      <c r="D76" s="6"/>
      <c r="E76" s="6"/>
      <c r="F76" s="6" t="s">
        <v>62</v>
      </c>
      <c r="G76" s="6" t="s">
        <v>63</v>
      </c>
    </row>
    <row r="77" spans="4:7" ht="14.1" customHeight="1">
      <c r="D77" s="6" t="s">
        <v>18</v>
      </c>
      <c r="E77" s="6" t="s">
        <v>35</v>
      </c>
      <c r="F77" s="9"/>
      <c r="G77" s="9"/>
    </row>
    <row r="78" spans="4:7" ht="14.1" customHeight="1">
      <c r="D78" s="6"/>
      <c r="E78" s="6"/>
      <c r="F78" s="6" t="s">
        <v>98</v>
      </c>
      <c r="G78" s="6" t="s">
        <v>75</v>
      </c>
    </row>
    <row r="79" spans="4:7" ht="14.1" customHeight="1">
      <c r="D79" s="6"/>
      <c r="E79" s="6"/>
      <c r="F79" s="6" t="s">
        <v>99</v>
      </c>
      <c r="G79" s="6" t="s">
        <v>63</v>
      </c>
    </row>
    <row r="80" spans="4:7" ht="14.1" customHeight="1">
      <c r="D80" s="6"/>
      <c r="E80" s="6"/>
      <c r="F80" s="6" t="s">
        <v>100</v>
      </c>
      <c r="G80" s="6" t="s">
        <v>63</v>
      </c>
    </row>
    <row r="81" spans="4:7" ht="14.1" customHeight="1">
      <c r="D81" s="6"/>
      <c r="E81" s="6"/>
      <c r="F81" s="6" t="s">
        <v>101</v>
      </c>
      <c r="G81" s="6" t="s">
        <v>75</v>
      </c>
    </row>
    <row r="82" spans="4:7" ht="14.1" customHeight="1">
      <c r="D82" s="6"/>
      <c r="E82" s="6"/>
      <c r="F82" s="6" t="s">
        <v>102</v>
      </c>
      <c r="G82" s="6" t="s">
        <v>63</v>
      </c>
    </row>
    <row r="83" spans="4:7" ht="14.1" customHeight="1">
      <c r="D83" s="6"/>
      <c r="E83" s="6"/>
      <c r="F83" s="6" t="s">
        <v>103</v>
      </c>
      <c r="G83" s="6" t="s">
        <v>63</v>
      </c>
    </row>
    <row r="84" spans="4:7" ht="14.1" customHeight="1">
      <c r="D84" s="6"/>
      <c r="E84" s="6"/>
      <c r="F84" s="6" t="s">
        <v>104</v>
      </c>
      <c r="G84" s="6" t="s">
        <v>60</v>
      </c>
    </row>
    <row r="85" spans="4:7" ht="14.1" customHeight="1">
      <c r="D85" s="6"/>
      <c r="E85" s="6"/>
      <c r="F85" s="6" t="s">
        <v>105</v>
      </c>
      <c r="G85" s="6" t="s">
        <v>60</v>
      </c>
    </row>
    <row r="86" spans="4:7" ht="14.1" customHeight="1">
      <c r="D86" s="6"/>
      <c r="E86" s="6"/>
      <c r="F86" s="6" t="s">
        <v>106</v>
      </c>
      <c r="G86" s="6" t="s">
        <v>107</v>
      </c>
    </row>
    <row r="87" spans="4:7" ht="14.1" customHeight="1">
      <c r="D87" s="6"/>
      <c r="E87" s="6"/>
      <c r="F87" s="6" t="s">
        <v>108</v>
      </c>
      <c r="G87" s="6" t="s">
        <v>60</v>
      </c>
    </row>
    <row r="88" spans="4:7" ht="14.1" customHeight="1">
      <c r="D88" s="6"/>
      <c r="E88" s="6"/>
      <c r="F88" s="6" t="s">
        <v>109</v>
      </c>
      <c r="G88" s="6" t="s">
        <v>71</v>
      </c>
    </row>
    <row r="89" spans="4:7" ht="14.1" customHeight="1">
      <c r="D89" s="6" t="s">
        <v>29</v>
      </c>
      <c r="E89" s="6" t="s">
        <v>30</v>
      </c>
      <c r="F89" s="9"/>
      <c r="G89" s="9"/>
    </row>
    <row r="90" spans="4:7" ht="14.1" customHeight="1">
      <c r="D90" s="6"/>
      <c r="E90" s="6"/>
      <c r="F90" s="6" t="s">
        <v>110</v>
      </c>
      <c r="G90" s="6" t="s">
        <v>75</v>
      </c>
    </row>
    <row r="91" spans="4:7" ht="14.1" customHeight="1">
      <c r="D91" s="6"/>
      <c r="E91" s="6"/>
      <c r="F91" s="6" t="s">
        <v>111</v>
      </c>
      <c r="G91" s="6" t="s">
        <v>63</v>
      </c>
    </row>
    <row r="92" spans="4:7" ht="14.1" customHeight="1">
      <c r="D92" s="6"/>
      <c r="E92" s="6"/>
      <c r="F92" s="6" t="s">
        <v>112</v>
      </c>
      <c r="G92" s="6" t="s">
        <v>63</v>
      </c>
    </row>
    <row r="93" spans="4:7" ht="14.1" customHeight="1">
      <c r="D93" s="6"/>
      <c r="E93" s="6"/>
      <c r="F93" s="6" t="s">
        <v>113</v>
      </c>
      <c r="G93" s="6" t="s">
        <v>75</v>
      </c>
    </row>
    <row r="94" spans="4:7" ht="14.1" customHeight="1">
      <c r="D94" s="6"/>
      <c r="E94" s="6"/>
      <c r="F94" s="6" t="s">
        <v>114</v>
      </c>
      <c r="G94" s="6" t="s">
        <v>63</v>
      </c>
    </row>
    <row r="95" spans="4:7" ht="14.1" customHeight="1">
      <c r="D95" s="6"/>
      <c r="E95" s="6"/>
      <c r="F95" s="6" t="s">
        <v>115</v>
      </c>
      <c r="G95" s="6" t="s">
        <v>63</v>
      </c>
    </row>
    <row r="96" spans="4:7" ht="14.1" customHeight="1">
      <c r="D96" s="6"/>
      <c r="E96" s="6"/>
      <c r="F96" s="6" t="s">
        <v>116</v>
      </c>
      <c r="G96" s="6" t="s">
        <v>60</v>
      </c>
    </row>
    <row r="97" spans="4:7" ht="14.1" customHeight="1">
      <c r="D97" s="6"/>
      <c r="E97" s="6"/>
      <c r="F97" s="6" t="s">
        <v>117</v>
      </c>
      <c r="G97" s="6" t="s">
        <v>60</v>
      </c>
    </row>
    <row r="98" spans="4:7" ht="14.1" customHeight="1">
      <c r="D98" s="6"/>
      <c r="E98" s="6"/>
      <c r="F98" s="6" t="s">
        <v>118</v>
      </c>
      <c r="G98" s="6" t="s">
        <v>60</v>
      </c>
    </row>
    <row r="99" spans="4:7" ht="14.1" customHeight="1">
      <c r="D99" s="6"/>
      <c r="E99" s="6"/>
      <c r="F99" s="6" t="s">
        <v>119</v>
      </c>
      <c r="G99" s="6" t="s">
        <v>60</v>
      </c>
    </row>
    <row r="100" spans="4:7" ht="14.1" customHeight="1">
      <c r="D100" s="6"/>
      <c r="E100" s="6"/>
      <c r="F100" s="6" t="s">
        <v>120</v>
      </c>
      <c r="G100" s="6" t="s">
        <v>63</v>
      </c>
    </row>
    <row r="101" spans="4:7" ht="14.1" customHeight="1">
      <c r="D101" s="6" t="s">
        <v>37</v>
      </c>
      <c r="E101" s="6" t="s">
        <v>50</v>
      </c>
      <c r="F101" s="9"/>
      <c r="G101" s="9"/>
    </row>
    <row r="102" spans="4:7" ht="14.1" customHeight="1">
      <c r="D102" s="6"/>
      <c r="E102" s="6"/>
      <c r="F102" s="6" t="s">
        <v>62</v>
      </c>
      <c r="G102" s="6" t="s">
        <v>63</v>
      </c>
    </row>
    <row r="103" spans="4:7" ht="14.1" customHeight="1">
      <c r="D103" s="6"/>
      <c r="E103" s="6"/>
      <c r="F103" s="6" t="s">
        <v>74</v>
      </c>
      <c r="G103" s="6" t="s">
        <v>75</v>
      </c>
    </row>
    <row r="104" spans="4:7" ht="14.1" customHeight="1">
      <c r="D104" s="6"/>
      <c r="E104" s="6"/>
      <c r="F104" s="6" t="s">
        <v>121</v>
      </c>
      <c r="G104" s="6" t="s">
        <v>63</v>
      </c>
    </row>
    <row r="105" spans="4:7" ht="14.1" customHeight="1">
      <c r="D105" s="6"/>
      <c r="E105" s="6"/>
      <c r="F105" s="6" t="s">
        <v>122</v>
      </c>
      <c r="G105" s="6" t="s">
        <v>63</v>
      </c>
    </row>
    <row r="106" spans="4:7" ht="14.1" customHeight="1">
      <c r="D106" s="6"/>
      <c r="E106" s="6"/>
      <c r="F106" s="6" t="s">
        <v>78</v>
      </c>
      <c r="G106" s="6" t="s">
        <v>75</v>
      </c>
    </row>
    <row r="107" spans="4:7" ht="14.1" customHeight="1">
      <c r="D107" s="6"/>
      <c r="E107" s="6"/>
      <c r="F107" s="6" t="s">
        <v>123</v>
      </c>
      <c r="G107" s="6" t="s">
        <v>63</v>
      </c>
    </row>
    <row r="108" spans="4:7" ht="14.1" customHeight="1">
      <c r="D108" s="6"/>
      <c r="E108" s="6"/>
      <c r="F108" s="6" t="s">
        <v>124</v>
      </c>
      <c r="G108" s="6" t="s">
        <v>63</v>
      </c>
    </row>
    <row r="109" spans="4:7" ht="14.1" customHeight="1">
      <c r="D109" s="6"/>
      <c r="E109" s="6"/>
      <c r="F109" s="6" t="s">
        <v>125</v>
      </c>
      <c r="G109" s="6" t="s">
        <v>60</v>
      </c>
    </row>
    <row r="110" spans="4:7" ht="14.1" customHeight="1">
      <c r="D110" s="6"/>
      <c r="E110" s="6"/>
      <c r="F110" s="6" t="s">
        <v>126</v>
      </c>
      <c r="G110" s="6" t="s">
        <v>60</v>
      </c>
    </row>
    <row r="111" spans="4:7" ht="14.1" customHeight="1">
      <c r="D111" s="6" t="s">
        <v>34</v>
      </c>
      <c r="E111" s="6" t="s">
        <v>51</v>
      </c>
      <c r="F111" s="9"/>
      <c r="G111" s="9"/>
    </row>
    <row r="112" spans="4:7" ht="14.1" customHeight="1">
      <c r="D112" s="6"/>
      <c r="E112" s="6"/>
      <c r="F112" s="6" t="s">
        <v>127</v>
      </c>
      <c r="G112" s="6" t="s">
        <v>60</v>
      </c>
    </row>
    <row r="113" spans="4:7" ht="14.1" customHeight="1">
      <c r="D113" s="6"/>
      <c r="E113" s="6"/>
      <c r="F113" s="6" t="s">
        <v>128</v>
      </c>
      <c r="G113" s="6" t="s">
        <v>60</v>
      </c>
    </row>
    <row r="114" spans="4:7" ht="14.1" customHeight="1">
      <c r="D114" s="6"/>
      <c r="E114" s="6"/>
      <c r="F114" s="6" t="s">
        <v>129</v>
      </c>
      <c r="G114" s="6" t="s">
        <v>60</v>
      </c>
    </row>
    <row r="115" spans="4:7" ht="14.1" customHeight="1">
      <c r="D115" s="6"/>
      <c r="E115" s="6"/>
      <c r="F115" s="6" t="s">
        <v>130</v>
      </c>
      <c r="G115" s="6" t="s">
        <v>60</v>
      </c>
    </row>
    <row r="116" spans="4:7" ht="14.1" customHeight="1">
      <c r="D116" s="6" t="s">
        <v>31</v>
      </c>
      <c r="E116" s="6" t="s">
        <v>52</v>
      </c>
      <c r="F116" s="9"/>
      <c r="G116" s="6" t="s">
        <v>71</v>
      </c>
    </row>
    <row r="117" spans="4:7" ht="14.1" customHeight="1">
      <c r="D117" s="6" t="s">
        <v>33</v>
      </c>
      <c r="E117" s="6" t="s">
        <v>36</v>
      </c>
      <c r="F117" s="9"/>
      <c r="G117" s="9"/>
    </row>
    <row r="118" spans="4:7" ht="14.1" customHeight="1">
      <c r="D118" s="6"/>
      <c r="E118" s="6"/>
      <c r="F118" s="6" t="s">
        <v>131</v>
      </c>
      <c r="G118" s="6" t="s">
        <v>132</v>
      </c>
    </row>
    <row r="119" spans="4:7" ht="14.1" customHeight="1">
      <c r="D119" s="6"/>
      <c r="E119" s="6"/>
      <c r="F119" s="6" t="s">
        <v>133</v>
      </c>
      <c r="G119" s="6" t="s">
        <v>132</v>
      </c>
    </row>
    <row r="120" spans="4:7" ht="14.1" customHeight="1">
      <c r="D120" s="6"/>
      <c r="E120" s="6"/>
      <c r="F120" s="6" t="s">
        <v>134</v>
      </c>
      <c r="G120" s="6" t="s">
        <v>135</v>
      </c>
    </row>
    <row r="121" spans="4:7" ht="14.1" customHeight="1">
      <c r="D121" s="6"/>
      <c r="E121" s="6"/>
      <c r="F121" s="9"/>
      <c r="G121" s="9"/>
    </row>
    <row r="122" spans="4:7" ht="14.1" customHeight="1">
      <c r="D122" s="6" t="s">
        <v>47</v>
      </c>
      <c r="E122" s="6" t="s">
        <v>48</v>
      </c>
      <c r="F122" s="9"/>
      <c r="G122" s="6" t="s">
        <v>71</v>
      </c>
    </row>
    <row r="123" spans="4:7" ht="14.1" customHeight="1">
      <c r="D123" s="6" t="s">
        <v>53</v>
      </c>
      <c r="E123" s="6" t="s">
        <v>54</v>
      </c>
      <c r="F123" s="9"/>
      <c r="G123" s="9"/>
    </row>
    <row r="124" spans="4:7" ht="14.1" customHeight="1">
      <c r="D124" s="6"/>
      <c r="E124" s="6"/>
      <c r="F124" s="6" t="s">
        <v>136</v>
      </c>
      <c r="G124" s="6" t="s">
        <v>132</v>
      </c>
    </row>
    <row r="125" spans="4:7" ht="14.1" customHeight="1">
      <c r="D125" s="6"/>
      <c r="E125" s="6"/>
      <c r="F125" s="6" t="s">
        <v>137</v>
      </c>
      <c r="G125" s="6" t="s">
        <v>132</v>
      </c>
    </row>
    <row r="126" spans="4:7" ht="14.1" customHeight="1">
      <c r="D126" s="6"/>
      <c r="E126" s="6"/>
      <c r="F126" s="6" t="s">
        <v>134</v>
      </c>
      <c r="G126" s="6" t="s">
        <v>135</v>
      </c>
    </row>
    <row r="127" spans="4:7" ht="14.1" customHeight="1">
      <c r="D127" s="6"/>
      <c r="E127" s="6"/>
      <c r="F127" s="6" t="s">
        <v>138</v>
      </c>
      <c r="G127" s="6" t="s">
        <v>60</v>
      </c>
    </row>
    <row r="128" spans="4:7" ht="14.1" customHeight="1">
      <c r="D128" s="6"/>
      <c r="E128" s="6"/>
      <c r="F128" s="6" t="s">
        <v>139</v>
      </c>
      <c r="G128" s="6" t="s">
        <v>60</v>
      </c>
    </row>
    <row r="129" spans="4:7" ht="14.1" customHeight="1">
      <c r="D129" s="6" t="s">
        <v>55</v>
      </c>
      <c r="E129" s="6" t="s">
        <v>56</v>
      </c>
      <c r="F129" s="9"/>
      <c r="G129" s="6" t="s">
        <v>71</v>
      </c>
    </row>
    <row r="130" spans="4:7" ht="14.1" customHeight="1">
      <c r="D130" s="6" t="s">
        <v>42</v>
      </c>
      <c r="E130" s="6" t="s">
        <v>57</v>
      </c>
      <c r="F130" s="9"/>
      <c r="G130" s="6" t="s">
        <v>71</v>
      </c>
    </row>
    <row r="131" spans="4:7" ht="14.1" customHeight="1">
      <c r="D131" s="6" t="s">
        <v>27</v>
      </c>
      <c r="E131" s="6" t="s">
        <v>28</v>
      </c>
      <c r="F131" s="9"/>
      <c r="G131" s="9"/>
    </row>
    <row r="132" spans="4:7" ht="14.1" customHeight="1">
      <c r="D132" s="9"/>
      <c r="E132" s="9"/>
      <c r="F132" s="6" t="s">
        <v>140</v>
      </c>
      <c r="G132" s="6" t="s">
        <v>60</v>
      </c>
    </row>
  </sheetData>
  <pageMargins left="1" right="1" top="1" bottom="1" header="0.25" footer="0.25"/>
  <pageSetup scale="42" orientation="portrait" r:id="rId1"/>
  <headerFooter>
    <oddFooter>&amp;C&amp;"Helvetica Neue,Regular"&amp;12&amp;K000000&amp;P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10">
    <pageSetUpPr fitToPage="1"/>
  </sheetPr>
  <dimension ref="A1:C12"/>
  <sheetViews>
    <sheetView showGridLines="0" workbookViewId="0">
      <selection activeCell="A8" sqref="A8:B9"/>
    </sheetView>
  </sheetViews>
  <sheetFormatPr baseColWidth="10" defaultColWidth="16.28515625" defaultRowHeight="13.9" customHeight="1"/>
  <cols>
    <col min="1" max="1" width="11.140625" style="1" customWidth="1"/>
    <col min="2" max="2" width="29.7109375" style="1" customWidth="1"/>
    <col min="3" max="3" width="16.28515625" style="1" customWidth="1"/>
    <col min="4" max="16384" width="16.28515625" style="1"/>
  </cols>
  <sheetData>
    <row r="1" spans="1:3" ht="14.25" customHeight="1">
      <c r="A1" s="3" t="s">
        <v>1</v>
      </c>
      <c r="B1" s="3" t="s">
        <v>5</v>
      </c>
    </row>
    <row r="2" spans="1:3" ht="20.25" customHeight="1">
      <c r="A2" s="4" t="s">
        <v>21</v>
      </c>
      <c r="B2" s="4" t="s">
        <v>141</v>
      </c>
    </row>
    <row r="3" spans="1:3" ht="20.100000000000001" customHeight="1">
      <c r="A3" s="6" t="s">
        <v>19</v>
      </c>
      <c r="B3" s="6" t="s">
        <v>142</v>
      </c>
    </row>
    <row r="4" spans="1:3" ht="20.100000000000001" customHeight="1">
      <c r="A4" s="12" t="s">
        <v>22</v>
      </c>
      <c r="B4" s="12" t="s">
        <v>143</v>
      </c>
    </row>
    <row r="5" spans="1:3" ht="13.9" customHeight="1">
      <c r="A5" s="17" t="s">
        <v>146</v>
      </c>
      <c r="B5" s="17" t="s">
        <v>151</v>
      </c>
    </row>
    <row r="6" spans="1:3" ht="13.9" customHeight="1">
      <c r="A6" s="6" t="s">
        <v>165</v>
      </c>
      <c r="B6" s="6" t="s">
        <v>166</v>
      </c>
    </row>
    <row r="7" spans="1:3" ht="13.9" customHeight="1">
      <c r="A7" s="17"/>
      <c r="B7" s="17"/>
    </row>
    <row r="8" spans="1:3" ht="13.9" customHeight="1">
      <c r="A8" s="17" t="s">
        <v>144</v>
      </c>
      <c r="B8" s="17" t="s">
        <v>8</v>
      </c>
    </row>
    <row r="9" spans="1:3" ht="13.9" customHeight="1">
      <c r="A9" s="6" t="s">
        <v>149</v>
      </c>
      <c r="B9" s="6" t="s">
        <v>150</v>
      </c>
    </row>
    <row r="10" spans="1:3" ht="13.9" customHeight="1">
      <c r="A10" s="17" t="s">
        <v>153</v>
      </c>
      <c r="B10" s="17" t="s">
        <v>157</v>
      </c>
    </row>
    <row r="11" spans="1:3" ht="13.9" customHeight="1">
      <c r="A11" s="6" t="s">
        <v>156</v>
      </c>
      <c r="B11" s="17" t="s">
        <v>155</v>
      </c>
      <c r="C11" s="18"/>
    </row>
    <row r="12" spans="1:3" ht="13.9" customHeight="1">
      <c r="B12" s="18"/>
      <c r="C12" s="18"/>
    </row>
  </sheetData>
  <pageMargins left="1" right="1" top="1" bottom="1" header="0.25" footer="0.25"/>
  <pageSetup orientation="portrait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Batiments</vt:lpstr>
      <vt:lpstr>Equipements</vt:lpstr>
      <vt:lpstr>Automates</vt:lpstr>
      <vt:lpstr>Dictionnaire</vt:lpstr>
      <vt:lpstr>Classe</vt:lpstr>
      <vt:lpstr>Batiments!BAT_Base</vt:lpstr>
      <vt:lpstr>Equipements!EQU_Base</vt:lpstr>
      <vt:lpstr>UA_Base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YAC</dc:creator>
  <cp:lastModifiedBy>. SARL YAC</cp:lastModifiedBy>
  <cp:lastPrinted>2023-01-23T09:14:08Z</cp:lastPrinted>
  <dcterms:created xsi:type="dcterms:W3CDTF">2022-04-12T15:09:56Z</dcterms:created>
  <dcterms:modified xsi:type="dcterms:W3CDTF">2025-05-14T13:42:45Z</dcterms:modified>
</cp:coreProperties>
</file>